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<sst xmlns="http://schemas.openxmlformats.org/spreadsheetml/2006/main" count="395" uniqueCount="197">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</sst>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0" fontId="43" fillId="0" borderId="57" xfId="55" applyFont="1" applyFill="1" applyBorder="1" applyAlignment="1">
      <alignment horizontal="center" vertical="center" textRotation="90"/>
      <protection/>
    </xf>
    <xf numFmtId="0" fontId="21" fillId="0" borderId="58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58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3" fillId="0" borderId="58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58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156</v>
      </c>
      <c r="B12" s="285"/>
      <c r="C12" s="226" t="s">
        <v>114</v>
      </c>
      <c r="D12" s="225" t="s">
        <v>116</v>
      </c>
      <c r="E12" s="286" t="s">
        <v>118</v>
      </c>
      <c r="F12" s="287" t="s">
        <v>161</v>
      </c>
    </row>
    <row r="13" spans="1:6" ht="12.75">
      <c r="A13" s="285"/>
      <c r="B13" s="285"/>
      <c r="C13" s="226" t="s">
        <v>115</v>
      </c>
      <c r="D13" s="225" t="s">
        <v>117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159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157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112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180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120</v>
      </c>
      <c r="E8" s="113" t="s">
        <v>18</v>
      </c>
      <c r="F8" s="114" t="s">
        <v>181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130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113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119</v>
      </c>
      <c r="D12" s="299"/>
      <c r="E12" s="127" t="s">
        <v>114</v>
      </c>
      <c r="F12" s="125" t="s">
        <v>116</v>
      </c>
      <c r="G12" s="302" t="s">
        <v>118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115</v>
      </c>
      <c r="F13" s="126" t="s">
        <v>117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183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190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191</v>
      </c>
      <c r="E7" s="143" t="s">
        <v>192</v>
      </c>
      <c r="F7" s="143" t="s">
        <v>193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160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126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130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113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119</v>
      </c>
      <c r="D12" s="299"/>
      <c r="E12" s="127" t="s">
        <v>114</v>
      </c>
      <c r="F12" s="125" t="s">
        <v>116</v>
      </c>
      <c r="G12" s="302" t="s">
        <v>118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115</v>
      </c>
      <c r="F13" s="126" t="s">
        <v>117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125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121</v>
      </c>
      <c r="D16" s="241" t="s">
        <v>122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124</v>
      </c>
      <c r="D17" s="282" t="s">
        <v>123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127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128</v>
      </c>
      <c r="F5" s="189" t="s">
        <v>184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128</v>
      </c>
      <c r="F6" s="178" t="s">
        <v>184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128</v>
      </c>
      <c r="F7" s="178" t="s">
        <v>185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128</v>
      </c>
      <c r="F8" s="279" t="s">
        <v>129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155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178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130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113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119</v>
      </c>
      <c r="D14" s="299"/>
      <c r="E14" s="127" t="s">
        <v>114</v>
      </c>
      <c r="F14" s="125" t="s">
        <v>116</v>
      </c>
      <c r="G14" s="302" t="s">
        <v>118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115</v>
      </c>
      <c r="F15" s="126" t="s">
        <v>117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tabSelected="1" zoomScalePageLayoutView="0" workbookViewId="0" topLeftCell="A1">
      <selection activeCell="D7" sqref="D7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127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12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180</v>
      </c>
      <c r="G5" s="151">
        <v>1000</v>
      </c>
      <c r="H5" s="152">
        <v>100000</v>
      </c>
      <c r="I5" s="152">
        <v>200000</v>
      </c>
      <c r="J5" s="153">
        <v>400</v>
      </c>
      <c r="K5" s="201">
        <f>J5*H5/1000</f>
        <v>40000</v>
      </c>
      <c r="L5" s="154">
        <f>K5/H5*1000</f>
        <v>400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181</v>
      </c>
      <c r="G6" s="136">
        <v>1000</v>
      </c>
      <c r="H6" s="107">
        <v>100000</v>
      </c>
      <c r="I6" s="107">
        <v>180000</v>
      </c>
      <c r="J6" s="108">
        <v>400</v>
      </c>
      <c r="K6" s="194">
        <f>J6*H6/1000</f>
        <v>40000</v>
      </c>
      <c r="L6" s="137">
        <f>K6/H6*1000</f>
        <v>400</v>
      </c>
    </row>
    <row r="7" spans="1:12" ht="38.25" customHeight="1">
      <c r="A7" s="305"/>
      <c r="B7" s="101">
        <v>3</v>
      </c>
      <c r="C7" s="193" t="s">
        <v>21</v>
      </c>
      <c r="D7" s="103" t="s">
        <v>189</v>
      </c>
      <c r="E7" s="105" t="s">
        <v>58</v>
      </c>
      <c r="F7" s="105" t="s">
        <v>186</v>
      </c>
      <c r="G7" s="136">
        <v>1000</v>
      </c>
      <c r="H7" s="107">
        <v>100000</v>
      </c>
      <c r="I7" s="107">
        <v>100000</v>
      </c>
      <c r="J7" s="108">
        <v>400</v>
      </c>
      <c r="K7" s="194">
        <f>J7*200</f>
        <v>80000</v>
      </c>
      <c r="L7" s="137">
        <f>K7/H7*1000</f>
        <v>800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166</v>
      </c>
      <c r="G8" s="140" t="s">
        <v>13</v>
      </c>
      <c r="H8" s="107">
        <v>30000</v>
      </c>
      <c r="I8" s="107">
        <v>25000</v>
      </c>
      <c r="J8" s="108">
        <v>35000</v>
      </c>
      <c r="K8" s="194">
        <f aca="true" t="shared" si="0" ref="K8:K22">J8*1</f>
        <v>35000</v>
      </c>
      <c r="L8" s="137">
        <f>K8/H8*1000</f>
        <v>1166.6666666666667</v>
      </c>
    </row>
    <row r="9" spans="1:12" ht="24.75" customHeight="1">
      <c r="A9" s="305"/>
      <c r="B9" s="315">
        <v>5</v>
      </c>
      <c r="C9" s="321" t="s">
        <v>21</v>
      </c>
      <c r="D9" s="317" t="s">
        <v>131</v>
      </c>
      <c r="E9" s="139" t="s">
        <v>132</v>
      </c>
      <c r="F9" s="324" t="s">
        <v>166</v>
      </c>
      <c r="G9" s="313" t="s">
        <v>13</v>
      </c>
      <c r="H9" s="107">
        <v>140000</v>
      </c>
      <c r="I9" s="107">
        <v>100000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6"/>
      <c r="C10" s="322"/>
      <c r="D10" s="318"/>
      <c r="E10" s="139" t="s">
        <v>133</v>
      </c>
      <c r="F10" s="325"/>
      <c r="G10" s="314"/>
      <c r="H10" s="107">
        <v>280000</v>
      </c>
      <c r="I10" s="107">
        <v>200000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5">
        <v>6</v>
      </c>
      <c r="C11" s="321" t="s">
        <v>21</v>
      </c>
      <c r="D11" s="317" t="s">
        <v>162</v>
      </c>
      <c r="E11" s="139" t="s">
        <v>132</v>
      </c>
      <c r="F11" s="324" t="s">
        <v>166</v>
      </c>
      <c r="G11" s="313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6"/>
      <c r="C12" s="322"/>
      <c r="D12" s="318"/>
      <c r="E12" s="139" t="s">
        <v>133</v>
      </c>
      <c r="F12" s="325"/>
      <c r="G12" s="314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5">
        <v>7</v>
      </c>
      <c r="C13" s="321" t="s">
        <v>21</v>
      </c>
      <c r="D13" s="317" t="s">
        <v>163</v>
      </c>
      <c r="E13" s="139" t="s">
        <v>132</v>
      </c>
      <c r="F13" s="324" t="s">
        <v>166</v>
      </c>
      <c r="G13" s="313" t="s">
        <v>13</v>
      </c>
      <c r="H13" s="107">
        <v>50000</v>
      </c>
      <c r="I13" s="107">
        <v>50000</v>
      </c>
      <c r="J13" s="108">
        <v>25000</v>
      </c>
      <c r="K13" s="194">
        <f aca="true" t="shared" si="2" ref="K13:K18">J13*1</f>
        <v>25000</v>
      </c>
      <c r="L13" s="137">
        <f t="shared" si="1"/>
        <v>500</v>
      </c>
    </row>
    <row r="14" spans="1:12" ht="24.75" customHeight="1">
      <c r="A14" s="305"/>
      <c r="B14" s="316"/>
      <c r="C14" s="322"/>
      <c r="D14" s="318"/>
      <c r="E14" s="139" t="s">
        <v>133</v>
      </c>
      <c r="F14" s="325"/>
      <c r="G14" s="314"/>
      <c r="H14" s="107">
        <v>80000</v>
      </c>
      <c r="I14" s="107">
        <v>80000</v>
      </c>
      <c r="J14" s="108">
        <v>40000</v>
      </c>
      <c r="K14" s="194">
        <f t="shared" si="2"/>
        <v>40000</v>
      </c>
      <c r="L14" s="137">
        <f t="shared" si="1"/>
        <v>500</v>
      </c>
    </row>
    <row r="15" spans="1:12" ht="16.5" customHeight="1">
      <c r="A15" s="305"/>
      <c r="B15" s="327">
        <v>8</v>
      </c>
      <c r="C15" s="326" t="s">
        <v>21</v>
      </c>
      <c r="D15" s="328" t="s">
        <v>102</v>
      </c>
      <c r="E15" s="139" t="s">
        <v>99</v>
      </c>
      <c r="F15" s="319" t="s">
        <v>167</v>
      </c>
      <c r="G15" s="323" t="s">
        <v>13</v>
      </c>
      <c r="H15" s="107">
        <v>400000</v>
      </c>
      <c r="I15" s="107">
        <v>400000</v>
      </c>
      <c r="J15" s="108">
        <v>112000</v>
      </c>
      <c r="K15" s="194">
        <f t="shared" si="2"/>
        <v>112000</v>
      </c>
      <c r="L15" s="320">
        <f t="shared" si="1"/>
        <v>280</v>
      </c>
    </row>
    <row r="16" spans="1:12" ht="16.5" customHeight="1">
      <c r="A16" s="305"/>
      <c r="B16" s="327"/>
      <c r="C16" s="326"/>
      <c r="D16" s="328"/>
      <c r="E16" s="139" t="s">
        <v>100</v>
      </c>
      <c r="F16" s="319"/>
      <c r="G16" s="323"/>
      <c r="H16" s="107">
        <v>220000</v>
      </c>
      <c r="I16" s="107">
        <v>220000</v>
      </c>
      <c r="J16" s="108">
        <v>56000</v>
      </c>
      <c r="K16" s="194">
        <f t="shared" si="2"/>
        <v>56000</v>
      </c>
      <c r="L16" s="320"/>
    </row>
    <row r="17" spans="1:12" ht="16.5" customHeight="1">
      <c r="A17" s="305"/>
      <c r="B17" s="327"/>
      <c r="C17" s="326"/>
      <c r="D17" s="328"/>
      <c r="E17" s="139" t="s">
        <v>101</v>
      </c>
      <c r="F17" s="319"/>
      <c r="G17" s="323"/>
      <c r="H17" s="107">
        <v>100000</v>
      </c>
      <c r="I17" s="107">
        <v>100000</v>
      </c>
      <c r="J17" s="108">
        <v>28000</v>
      </c>
      <c r="K17" s="194">
        <f t="shared" si="2"/>
        <v>28000</v>
      </c>
      <c r="L17" s="320"/>
    </row>
    <row r="18" spans="1:12" ht="16.5" customHeight="1">
      <c r="A18" s="305"/>
      <c r="B18" s="327"/>
      <c r="C18" s="326"/>
      <c r="D18" s="328"/>
      <c r="E18" s="139" t="s">
        <v>99</v>
      </c>
      <c r="F18" s="319"/>
      <c r="G18" s="140" t="s">
        <v>23</v>
      </c>
      <c r="H18" s="107">
        <v>100000</v>
      </c>
      <c r="I18" s="107">
        <v>100000</v>
      </c>
      <c r="J18" s="108">
        <v>28000</v>
      </c>
      <c r="K18" s="194">
        <f t="shared" si="2"/>
        <v>28000</v>
      </c>
      <c r="L18" s="320"/>
    </row>
    <row r="19" spans="1:12" ht="39.75" customHeight="1">
      <c r="A19" s="305"/>
      <c r="B19" s="101">
        <v>9</v>
      </c>
      <c r="C19" s="193" t="s">
        <v>21</v>
      </c>
      <c r="D19" s="103" t="s">
        <v>170</v>
      </c>
      <c r="E19" s="139" t="s">
        <v>59</v>
      </c>
      <c r="F19" s="277" t="s">
        <v>179</v>
      </c>
      <c r="G19" s="140" t="s">
        <v>23</v>
      </c>
      <c r="H19" s="107">
        <v>70000</v>
      </c>
      <c r="I19" s="107">
        <v>70000</v>
      </c>
      <c r="J19" s="108">
        <v>50000</v>
      </c>
      <c r="K19" s="194">
        <f t="shared" si="0"/>
        <v>50000</v>
      </c>
      <c r="L19" s="137">
        <f t="shared" si="1"/>
        <v>714.2857142857143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109</v>
      </c>
      <c r="F20" s="105" t="s">
        <v>182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182</v>
      </c>
      <c r="G21" s="140" t="s">
        <v>13</v>
      </c>
      <c r="H21" s="107">
        <v>50000</v>
      </c>
      <c r="I21" s="107">
        <v>50000</v>
      </c>
      <c r="J21" s="108">
        <v>25000</v>
      </c>
      <c r="K21" s="194">
        <f t="shared" si="0"/>
        <v>25000</v>
      </c>
      <c r="L21" s="137">
        <f t="shared" si="1"/>
        <v>500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109</v>
      </c>
      <c r="F22" s="198" t="s">
        <v>168</v>
      </c>
      <c r="G22" s="144" t="s">
        <v>13</v>
      </c>
      <c r="H22" s="145">
        <v>120000</v>
      </c>
      <c r="I22" s="145">
        <v>120000</v>
      </c>
      <c r="J22" s="146">
        <v>35000</v>
      </c>
      <c r="K22" s="199">
        <f t="shared" si="0"/>
        <v>35000</v>
      </c>
      <c r="L22" s="147">
        <f>K22/H22*1000</f>
        <v>291.6666666666667</v>
      </c>
    </row>
    <row r="23" spans="2:12" ht="12.75" customHeight="1">
      <c r="B23" s="17"/>
      <c r="C23" s="91" t="s">
        <v>177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154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130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113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119</v>
      </c>
      <c r="D28" s="299"/>
      <c r="E28" s="127" t="s">
        <v>114</v>
      </c>
      <c r="F28" s="125" t="s">
        <v>116</v>
      </c>
      <c r="G28" s="302" t="s">
        <v>118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115</v>
      </c>
      <c r="F29" s="126" t="s">
        <v>117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C47:D47"/>
    <mergeCell ref="C15:C18"/>
    <mergeCell ref="B15:B18"/>
    <mergeCell ref="D15:D18"/>
    <mergeCell ref="D9:D10"/>
    <mergeCell ref="C28:D29"/>
    <mergeCell ref="B11:B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127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134</v>
      </c>
      <c r="B6" s="209">
        <v>1</v>
      </c>
      <c r="C6" s="210" t="s">
        <v>26</v>
      </c>
      <c r="D6" s="211" t="s">
        <v>195</v>
      </c>
      <c r="E6" s="212" t="s">
        <v>12</v>
      </c>
      <c r="F6" s="212" t="s">
        <v>180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169</v>
      </c>
      <c r="E7" s="105" t="s">
        <v>135</v>
      </c>
      <c r="F7" s="105" t="s">
        <v>187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146</v>
      </c>
      <c r="E8" s="324" t="s">
        <v>151</v>
      </c>
      <c r="F8" s="324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147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148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149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164</v>
      </c>
      <c r="E12" s="329"/>
      <c r="F12" s="329"/>
      <c r="G12" s="203" t="s">
        <v>28</v>
      </c>
      <c r="H12" s="180" t="s">
        <v>110</v>
      </c>
      <c r="I12" s="180" t="s">
        <v>110</v>
      </c>
      <c r="J12" s="108">
        <v>20000</v>
      </c>
      <c r="K12" s="194">
        <f t="shared" si="2"/>
        <v>20000</v>
      </c>
      <c r="L12" s="204" t="s">
        <v>136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165</v>
      </c>
      <c r="E13" s="325"/>
      <c r="F13" s="325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150</v>
      </c>
      <c r="E14" s="218" t="s">
        <v>151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175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154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130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113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119</v>
      </c>
      <c r="D20" s="299"/>
      <c r="E20" s="127" t="s">
        <v>114</v>
      </c>
      <c r="F20" s="125" t="s">
        <v>116</v>
      </c>
      <c r="G20" s="302" t="s">
        <v>118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115</v>
      </c>
      <c r="F21" s="126" t="s">
        <v>117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137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138</v>
      </c>
      <c r="D24" s="241" t="s">
        <v>142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139</v>
      </c>
      <c r="D25" s="244" t="s">
        <v>143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140</v>
      </c>
      <c r="D26" s="244" t="s">
        <v>145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141</v>
      </c>
      <c r="D27" s="333" t="s">
        <v>144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6" sqref="J6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194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127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180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181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152</v>
      </c>
      <c r="E8" s="177" t="s">
        <v>153</v>
      </c>
      <c r="F8" s="178" t="s">
        <v>167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154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130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113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119</v>
      </c>
      <c r="D14" s="299"/>
      <c r="E14" s="127" t="s">
        <v>114</v>
      </c>
      <c r="F14" s="222" t="s">
        <v>116</v>
      </c>
      <c r="G14" s="302" t="s">
        <v>118</v>
      </c>
      <c r="H14" s="304" t="s">
        <v>111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115</v>
      </c>
      <c r="F15" s="223" t="s">
        <v>117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171</v>
      </c>
      <c r="D5" s="253" t="s">
        <v>73</v>
      </c>
    </row>
    <row r="6" spans="1:4" ht="45">
      <c r="A6" s="346"/>
      <c r="B6" s="249" t="s">
        <v>74</v>
      </c>
      <c r="C6" s="249" t="s">
        <v>172</v>
      </c>
      <c r="D6" s="254" t="s">
        <v>73</v>
      </c>
    </row>
    <row r="7" spans="1:4" ht="33.75">
      <c r="A7" s="346"/>
      <c r="B7" s="249" t="s">
        <v>75</v>
      </c>
      <c r="C7" s="249" t="s">
        <v>173</v>
      </c>
      <c r="D7" s="254" t="s">
        <v>73</v>
      </c>
    </row>
    <row r="8" spans="1:4" ht="56.25">
      <c r="A8" s="346"/>
      <c r="B8" s="249" t="s">
        <v>82</v>
      </c>
      <c r="C8" s="249" t="s">
        <v>174</v>
      </c>
      <c r="D8" s="254" t="s">
        <v>83</v>
      </c>
    </row>
    <row r="9" spans="1:4" ht="22.5">
      <c r="A9" s="346"/>
      <c r="B9" s="249" t="s">
        <v>76</v>
      </c>
      <c r="C9" s="250" t="s">
        <v>188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188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188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158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2017-12-20T10:51:06Z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