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_1Excel_BuiltIn__FilterDatabase_2">#REF!</definedName>
    <definedName name="_2Excel_BuiltIn_Print_Area_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'Restate.ru'!$A$1:$N$23</definedName>
    <definedName name="_xlnm.Print_Area" localSheetId="2">'TourOut.ru'!$A$1:$N$19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<sst xmlns="http://schemas.openxmlformats.org/spreadsheetml/2006/main" count="394" uniqueCount="197">
  <si>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</si>
  <si>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</si>
  <si>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</si>
  <si>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</si>
  <si>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</si>
  <si>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</si>
  <si>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</si>
  <si>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</si>
  <si>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</si>
  <si>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</si>
  <si>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</si>
  <si>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</si>
  <si>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</si>
  <si>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</si>
  <si>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</si>
  <si>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</si>
  <si>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</si>
  <si>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</si>
  <si>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</si>
  <si>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</si>
  <si>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</si>
  <si>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</si>
  <si>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</si>
  <si>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</si>
  <si>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</si>
  <si>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</si>
  <si>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</si>
  <si>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</si>
  <si>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</si>
  <si>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</si>
  <si>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</si>
  <si>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</si>
  <si>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</si>
  <si>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</si>
  <si>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</si>
  <si>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</si>
  <si>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</si>
  <si>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</si>
  <si>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</si>
  <si>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</si>
  <si>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</si>
  <si>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</si>
  <si>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</si>
  <si>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</si>
  <si>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</si>
  <si>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</si>
  <si>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</si>
  <si>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</si>
  <si>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</si>
  <si>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</si>
  <si>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</si>
  <si>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</si>
  <si>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</si>
  <si>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</si>
  <si>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</si>
  <si>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</si>
  <si>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</si>
  <si>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</si>
  <si>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</si>
  <si>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</si>
  <si>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</si>
  <si>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</si>
  <si>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</si>
  <si>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</si>
  <si>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</si>
  <si>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</si>
  <si>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</si>
  <si>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</si>
  <si>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</si>
  <si>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</si>
  <si>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</si>
  <si>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</si>
  <si>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</si>
  <si>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</si>
  <si>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</si>
  <si>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</si>
  <si>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</si>
  <si>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</si>
  <si>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</si>
  <si>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</si>
  <si>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</si>
  <si>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</si>
  <si>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</si>
  <si>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</si>
  <si>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</si>
  <si>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</si>
  <si>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</si>
  <si>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</si>
  <si>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</si>
  <si>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</si>
  <si>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</si>
  <si>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</si>
  <si>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</si>
  <si>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</si>
  <si>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</si>
  <si>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</si>
  <si>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</si>
  <si>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</si>
  <si>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</si>
  <si>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</si>
  <si>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</si>
  <si>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</si>
  <si>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</si>
  <si>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</si>
  <si>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</si>
  <si>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</si>
  <si>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</si>
  <si>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</si>
  <si>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</si>
  <si>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</si>
  <si>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</si>
  <si>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</si>
  <si>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</si>
  <si>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</si>
  <si>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</si>
  <si>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</si>
  <si>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</si>
  <si>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</si>
  <si>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</si>
  <si>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</si>
  <si>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</si>
  <si>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</si>
  <si>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</si>
  <si>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</si>
  <si>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</si>
  <si>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</si>
  <si>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</si>
  <si>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</si>
  <si>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</si>
  <si>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</si>
  <si>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</si>
  <si>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</si>
  <si>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</si>
  <si>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</si>
  <si>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</si>
  <si>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</si>
  <si>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</si>
  <si>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</si>
  <si>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</si>
  <si>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</si>
  <si>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</si>
  <si>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</si>
  <si>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</si>
  <si>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</si>
  <si>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</si>
  <si>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</si>
  <si>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</si>
  <si>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</si>
  <si>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</si>
  <si>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</si>
  <si>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</si>
  <si>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</si>
  <si>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</si>
  <si>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</si>
  <si>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</si>
  <si>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</si>
  <si>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</si>
  <si>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слева</t>
    </r>
  </si>
  <si>
    <t>Спецпредложение сквозное справа</t>
  </si>
  <si>
    <t>1/4 тарфика</t>
  </si>
  <si>
    <t>картинка 120*90 gif-jpg + заголовок до 15 симв., текст до 40 симв.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</si>
  <si>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</si>
  <si>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</si>
  <si>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</si>
  <si>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</si>
  <si>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</si>
  <si>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</si>
  <si>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</si>
  <si>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</si>
  <si>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</si>
  <si>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</si>
  <si>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</si>
  <si>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</si>
  <si>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</si>
  <si>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t>Спецпредложение, в результатах поиска, по типу недвижимости (жилая недижимость)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</si>
  <si>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</si>
  <si>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</si>
  <si>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r>
      <t xml:space="preserve">Спецпредложение по </t>
    </r>
    <r>
      <rPr>
        <b/>
        <sz val="8"/>
        <rFont val="Arial"/>
        <family val="2"/>
      </rPr>
      <t>одной пакету</t>
    </r>
    <r>
      <rPr>
        <sz val="8"/>
        <rFont val="Arial"/>
        <family val="2"/>
      </rPr>
      <t xml:space="preserve"> 25% трафика  </t>
    </r>
    <r>
      <rPr>
        <b/>
        <sz val="8"/>
        <color indexed="53"/>
        <rFont val="Arial"/>
        <family val="2"/>
      </rPr>
      <t xml:space="preserve"> (D)</t>
    </r>
  </si>
  <si>
    <t>от 220р.</t>
  </si>
  <si>
    <t xml:space="preserve">1. Картинка: 220*80   вес до 30кб 
2. Заголовок (название ЖК или поселка): 30 знака    
3. Текст (2 строки): 35 в строке, максимум 70    
+ ссылка </t>
  </si>
  <si>
    <t>1. Картинка: 165*110   вес до 30кб   
2. Заголовок (название ЖК или поселка): 22 знака    
3. Текст (3 строки): 25 в строке, максимум 70    
+ ссылка</t>
  </si>
  <si>
    <t>1. Картинка: 165*110     вес до 30кб 
2. Заголовок (название ЖК или поселка): 22 знака    
3. Текст (3 строки): 25 в строке, максимум 70    
+ ссылка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</si>
  <si>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</si>
  <si>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 xml:space="preserve">1. Картинка: 240*80    2. Заголовок (название ЖК или поселка): 32 знака   3. Текст (2 строки): 40 в строке, максимум 70+ ссылка </t>
  </si>
  <si>
    <t xml:space="preserve">1. Картинка: 220*80   вес до 30кб 
2. Заголовок (название ЖК или поселка): 30 знака    3. Текст (2 строки): 35 в строке, максимум 70 + ссылка 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</si>
  <si>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</si>
  <si>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</si>
  <si>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</si>
  <si>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</si>
  <si>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</si>
  <si>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</si>
  <si>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</si>
  <si>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 xml:space="preserve"> 100%*90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</si>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</sst>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 style="hair"/>
      <top/>
      <bottom style="hair"/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3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30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20" fillId="25" borderId="0" xfId="55" applyNumberFormat="1" applyFont="1" applyFill="1" applyBorder="1" applyAlignment="1">
      <alignment horizontal="center" vertical="center"/>
      <protection/>
    </xf>
    <xf numFmtId="0" fontId="26" fillId="25" borderId="0" xfId="43" applyNumberFormat="1" applyFont="1" applyFill="1" applyBorder="1" applyAlignment="1" applyProtection="1">
      <alignment horizontal="center" vertical="center" wrapText="1"/>
      <protection/>
    </xf>
    <xf numFmtId="0" fontId="26" fillId="25" borderId="0" xfId="55" applyFont="1" applyFill="1" applyBorder="1" applyAlignment="1">
      <alignment horizontal="center" vertical="center"/>
      <protection/>
    </xf>
    <xf numFmtId="0" fontId="26" fillId="25" borderId="0" xfId="55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center" vertical="center"/>
      <protection/>
    </xf>
    <xf numFmtId="3" fontId="26" fillId="25" borderId="0" xfId="55" applyNumberFormat="1" applyFont="1" applyFill="1" applyBorder="1" applyAlignment="1">
      <alignment horizontal="center" vertical="center" wrapText="1"/>
      <protection/>
    </xf>
    <xf numFmtId="0" fontId="31" fillId="0" borderId="0" xfId="55" applyFont="1" applyFill="1" applyAlignment="1">
      <alignment horizontal="center" vertical="center" textRotation="90"/>
      <protection/>
    </xf>
    <xf numFmtId="0" fontId="31" fillId="0" borderId="0" xfId="55" applyFont="1" applyFill="1">
      <alignment/>
      <protection/>
    </xf>
    <xf numFmtId="0" fontId="31" fillId="0" borderId="0" xfId="55" applyFont="1" applyFill="1" applyAlignment="1">
      <alignment horizontal="center"/>
      <protection/>
    </xf>
    <xf numFmtId="173" fontId="31" fillId="0" borderId="0" xfId="55" applyNumberFormat="1" applyFont="1" applyFill="1">
      <alignment/>
      <protection/>
    </xf>
    <xf numFmtId="0" fontId="31" fillId="0" borderId="0" xfId="55" applyFont="1" applyFill="1" applyBorder="1">
      <alignment/>
      <protection/>
    </xf>
    <xf numFmtId="0" fontId="31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1" fillId="0" borderId="0" xfId="55" applyFont="1" applyFill="1" applyAlignment="1">
      <alignment horizontal="center"/>
      <protection/>
    </xf>
    <xf numFmtId="0" fontId="32" fillId="0" borderId="0" xfId="55" applyFont="1" applyFill="1" applyBorder="1">
      <alignment/>
      <protection/>
    </xf>
    <xf numFmtId="0" fontId="31" fillId="0" borderId="0" xfId="55" applyNumberFormat="1" applyFont="1" applyFill="1" applyBorder="1" applyAlignment="1">
      <alignment horizontal="center"/>
      <protection/>
    </xf>
    <xf numFmtId="0" fontId="33" fillId="0" borderId="0" xfId="55" applyFont="1" applyFill="1" applyBorder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1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5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6" fillId="0" borderId="0" xfId="43" applyNumberFormat="1" applyFont="1" applyFill="1" applyBorder="1" applyAlignment="1" applyProtection="1">
      <alignment wrapText="1"/>
      <protection/>
    </xf>
    <xf numFmtId="0" fontId="38" fillId="0" borderId="0" xfId="55" applyFont="1">
      <alignment/>
      <protection/>
    </xf>
    <xf numFmtId="0" fontId="39" fillId="25" borderId="0" xfId="33" applyFont="1" applyFill="1">
      <alignment/>
      <protection/>
    </xf>
    <xf numFmtId="0" fontId="13" fillId="0" borderId="0" xfId="0" applyFont="1" applyAlignment="1">
      <alignment/>
    </xf>
    <xf numFmtId="0" fontId="65" fillId="0" borderId="0" xfId="0" applyFont="1" applyAlignment="1">
      <alignment vertical="top" wrapText="1"/>
    </xf>
    <xf numFmtId="0" fontId="27" fillId="0" borderId="0" xfId="43" applyFill="1" applyBorder="1" applyAlignment="1">
      <alignment horizontal="left"/>
    </xf>
    <xf numFmtId="0" fontId="41" fillId="0" borderId="0" xfId="55" applyFont="1">
      <alignment/>
      <protection/>
    </xf>
    <xf numFmtId="0" fontId="42" fillId="0" borderId="0" xfId="55" applyFont="1" applyFill="1">
      <alignment/>
      <protection/>
    </xf>
    <xf numFmtId="0" fontId="42" fillId="0" borderId="0" xfId="55" applyFont="1" applyFill="1" applyAlignment="1">
      <alignment wrapText="1"/>
      <protection/>
    </xf>
    <xf numFmtId="174" fontId="43" fillId="0" borderId="0" xfId="55" applyNumberFormat="1" applyFont="1" applyFill="1" applyBorder="1" applyAlignment="1">
      <alignment/>
      <protection/>
    </xf>
    <xf numFmtId="0" fontId="42" fillId="0" borderId="0" xfId="55" applyFont="1" applyFill="1" applyBorder="1">
      <alignment/>
      <protection/>
    </xf>
    <xf numFmtId="174" fontId="43" fillId="0" borderId="0" xfId="46" applyNumberFormat="1" applyFont="1" applyFill="1" applyBorder="1" applyAlignment="1" applyProtection="1">
      <alignment horizontal="right"/>
      <protection/>
    </xf>
    <xf numFmtId="174" fontId="43" fillId="0" borderId="0" xfId="55" applyNumberFormat="1" applyFont="1" applyFill="1" applyBorder="1" applyAlignment="1">
      <alignment horizontal="center"/>
      <protection/>
    </xf>
    <xf numFmtId="174" fontId="40" fillId="0" borderId="0" xfId="55" applyNumberFormat="1" applyFont="1" applyFill="1" applyBorder="1">
      <alignment/>
      <protection/>
    </xf>
    <xf numFmtId="174" fontId="40" fillId="0" borderId="0" xfId="46" applyNumberFormat="1" applyFont="1" applyFill="1" applyBorder="1" applyAlignment="1" applyProtection="1">
      <alignment horizontal="right"/>
      <protection/>
    </xf>
    <xf numFmtId="0" fontId="44" fillId="0" borderId="0" xfId="55" applyFont="1">
      <alignment/>
      <protection/>
    </xf>
    <xf numFmtId="0" fontId="40" fillId="0" borderId="11" xfId="55" applyNumberFormat="1" applyFont="1" applyFill="1" applyBorder="1" applyAlignment="1">
      <alignment horizontal="center" vertical="center"/>
      <protection/>
    </xf>
    <xf numFmtId="3" fontId="40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40" fillId="0" borderId="13" xfId="55" applyNumberFormat="1" applyFont="1" applyFill="1" applyBorder="1" applyAlignment="1">
      <alignment horizontal="center" vertical="center"/>
      <protection/>
    </xf>
    <xf numFmtId="3" fontId="40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40" fillId="0" borderId="15" xfId="55" applyNumberFormat="1" applyFont="1" applyFill="1" applyBorder="1" applyAlignment="1">
      <alignment horizontal="center" vertical="center"/>
      <protection/>
    </xf>
    <xf numFmtId="3" fontId="40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6" fillId="31" borderId="18" xfId="55" applyFont="1" applyFill="1" applyBorder="1" applyAlignment="1">
      <alignment horizontal="center" vertical="center" textRotation="90" wrapText="1"/>
      <protection/>
    </xf>
    <xf numFmtId="0" fontId="66" fillId="31" borderId="19" xfId="55" applyFont="1" applyFill="1" applyBorder="1" applyAlignment="1">
      <alignment horizontal="center" vertical="center" wrapText="1"/>
      <protection/>
    </xf>
    <xf numFmtId="173" fontId="66" fillId="31" borderId="19" xfId="55" applyNumberFormat="1" applyFont="1" applyFill="1" applyBorder="1" applyAlignment="1">
      <alignment horizontal="center" vertical="center" wrapText="1"/>
      <protection/>
    </xf>
    <xf numFmtId="173" fontId="66" fillId="31" borderId="20" xfId="55" applyNumberFormat="1" applyFont="1" applyFill="1" applyBorder="1" applyAlignment="1">
      <alignment horizontal="center" vertical="center" wrapText="1"/>
      <protection/>
    </xf>
    <xf numFmtId="0" fontId="40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7" fillId="0" borderId="0" xfId="55" applyFont="1" applyFill="1" applyBorder="1" applyAlignment="1">
      <alignment vertical="center"/>
      <protection/>
    </xf>
    <xf numFmtId="3" fontId="44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40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40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6" fillId="31" borderId="28" xfId="55" applyFont="1" applyFill="1" applyBorder="1" applyAlignment="1">
      <alignment horizontal="center" vertical="center" textRotation="90" wrapText="1"/>
      <protection/>
    </xf>
    <xf numFmtId="0" fontId="66" fillId="31" borderId="29" xfId="55" applyFont="1" applyFill="1" applyBorder="1" applyAlignment="1">
      <alignment horizontal="center" vertical="center" wrapText="1"/>
      <protection/>
    </xf>
    <xf numFmtId="173" fontId="66" fillId="31" borderId="29" xfId="55" applyNumberFormat="1" applyFont="1" applyFill="1" applyBorder="1" applyAlignment="1">
      <alignment horizontal="center" vertical="center" wrapText="1"/>
      <protection/>
    </xf>
    <xf numFmtId="173" fontId="66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40" fillId="0" borderId="0" xfId="55" applyNumberFormat="1" applyFont="1" applyFill="1" applyBorder="1" applyAlignment="1">
      <alignment horizontal="right" wrapText="1"/>
      <protection/>
    </xf>
    <xf numFmtId="174" fontId="40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7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40" fillId="0" borderId="0" xfId="55" applyNumberFormat="1" applyFont="1" applyFill="1" applyBorder="1" applyAlignment="1">
      <alignment horizontal="left"/>
      <protection/>
    </xf>
    <xf numFmtId="174" fontId="40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40" fillId="0" borderId="0" xfId="55" applyFont="1" applyFill="1" applyAlignment="1">
      <alignment horizontal="right" vertical="center"/>
      <protection/>
    </xf>
    <xf numFmtId="0" fontId="40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40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40" fillId="25" borderId="13" xfId="55" applyNumberFormat="1" applyFont="1" applyFill="1" applyBorder="1" applyAlignment="1">
      <alignment horizontal="center" vertical="center"/>
      <protection/>
    </xf>
    <xf numFmtId="3" fontId="40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4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40" fillId="25" borderId="16" xfId="55" applyNumberFormat="1" applyFont="1" applyFill="1" applyBorder="1" applyAlignment="1">
      <alignment horizontal="center" vertical="center"/>
      <protection/>
    </xf>
    <xf numFmtId="3" fontId="40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40" fillId="25" borderId="0" xfId="57" applyFont="1" applyFill="1" applyBorder="1" applyAlignment="1">
      <alignment vertical="top"/>
      <protection/>
    </xf>
    <xf numFmtId="3" fontId="40" fillId="0" borderId="13" xfId="59" applyNumberFormat="1" applyFont="1" applyFill="1" applyBorder="1" applyAlignment="1">
      <alignment horizontal="center" vertical="center" wrapText="1"/>
      <protection/>
    </xf>
    <xf numFmtId="175" fontId="40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3" fontId="40" fillId="0" borderId="16" xfId="59" applyNumberFormat="1" applyFont="1" applyFill="1" applyBorder="1" applyAlignment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175" fontId="40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40" fillId="0" borderId="31" xfId="55" applyNumberFormat="1" applyFont="1" applyFill="1" applyBorder="1" applyAlignment="1">
      <alignment horizontal="center" vertical="center"/>
      <protection/>
    </xf>
    <xf numFmtId="3" fontId="40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4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40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4" fillId="25" borderId="16" xfId="55" applyNumberFormat="1" applyFont="1" applyFill="1" applyBorder="1" applyAlignment="1">
      <alignment horizontal="center" vertical="center"/>
      <protection/>
    </xf>
    <xf numFmtId="0" fontId="37" fillId="0" borderId="0" xfId="43" applyNumberFormat="1" applyFont="1" applyFill="1" applyBorder="1" applyAlignment="1" applyProtection="1">
      <alignment/>
      <protection/>
    </xf>
    <xf numFmtId="174" fontId="26" fillId="0" borderId="0" xfId="55" applyNumberFormat="1" applyFont="1" applyFill="1" applyAlignment="1">
      <alignment/>
      <protection/>
    </xf>
    <xf numFmtId="49" fontId="19" fillId="0" borderId="21" xfId="55" applyNumberFormat="1" applyFont="1" applyFill="1" applyBorder="1" applyAlignment="1">
      <alignment horizontal="center" vertical="center"/>
      <protection/>
    </xf>
    <xf numFmtId="49" fontId="19" fillId="0" borderId="22" xfId="55" applyNumberFormat="1" applyFont="1" applyFill="1" applyBorder="1" applyAlignment="1">
      <alignment horizontal="center" vertical="center"/>
      <protection/>
    </xf>
    <xf numFmtId="0" fontId="68" fillId="0" borderId="0" xfId="43" applyFont="1" applyAlignment="1">
      <alignment/>
    </xf>
    <xf numFmtId="49" fontId="51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0" fillId="0" borderId="34" xfId="0" applyFont="1" applyBorder="1" applyAlignment="1">
      <alignment/>
    </xf>
    <xf numFmtId="0" fontId="68" fillId="0" borderId="34" xfId="43" applyFont="1" applyBorder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74" fontId="40" fillId="25" borderId="13" xfId="55" applyNumberFormat="1" applyFont="1" applyFill="1" applyBorder="1" applyAlignment="1">
      <alignment horizontal="right" vertical="center" wrapText="1"/>
      <protection/>
    </xf>
    <xf numFmtId="174" fontId="40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53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3" fillId="0" borderId="41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6" fillId="34" borderId="28" xfId="33" applyFont="1" applyFill="1" applyBorder="1" applyAlignment="1">
      <alignment horizontal="center" vertical="center" wrapText="1"/>
      <protection/>
    </xf>
    <xf numFmtId="0" fontId="66" fillId="34" borderId="29" xfId="33" applyFont="1" applyFill="1" applyBorder="1" applyAlignment="1">
      <alignment horizontal="center" vertical="center" wrapText="1"/>
      <protection/>
    </xf>
    <xf numFmtId="9" fontId="40" fillId="0" borderId="42" xfId="33" applyNumberFormat="1" applyFont="1" applyFill="1" applyBorder="1" applyAlignment="1">
      <alignment horizontal="left" vertical="center" wrapText="1" indent="1"/>
      <protection/>
    </xf>
    <xf numFmtId="0" fontId="40" fillId="0" borderId="43" xfId="33" applyFont="1" applyFill="1" applyBorder="1" applyAlignment="1">
      <alignment horizontal="left" vertical="center" wrapText="1" indent="1"/>
      <protection/>
    </xf>
    <xf numFmtId="0" fontId="40" fillId="0" borderId="44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vertical="top"/>
    </xf>
    <xf numFmtId="175" fontId="40" fillId="25" borderId="11" xfId="55" applyNumberFormat="1" applyFont="1" applyFill="1" applyBorder="1" applyAlignment="1">
      <alignment horizontal="center" vertical="center"/>
      <protection/>
    </xf>
    <xf numFmtId="175" fontId="40" fillId="25" borderId="15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/>
      <protection/>
    </xf>
    <xf numFmtId="0" fontId="19" fillId="0" borderId="45" xfId="43" applyNumberFormat="1" applyFont="1" applyFill="1" applyBorder="1" applyAlignment="1" applyProtection="1">
      <alignment horizontal="center" vertical="center" wrapText="1"/>
      <protection/>
    </xf>
    <xf numFmtId="3" fontId="40" fillId="0" borderId="45" xfId="59" applyNumberFormat="1" applyFont="1" applyFill="1" applyBorder="1" applyAlignment="1">
      <alignment horizontal="center" vertical="center" wrapText="1"/>
      <protection/>
    </xf>
    <xf numFmtId="174" fontId="19" fillId="0" borderId="46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7" xfId="55" applyNumberFormat="1" applyFont="1" applyFill="1" applyBorder="1" applyAlignment="1">
      <alignment horizontal="center" vertical="center"/>
      <protection/>
    </xf>
    <xf numFmtId="174" fontId="19" fillId="25" borderId="16" xfId="55" applyNumberFormat="1" applyFont="1" applyFill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3" fontId="40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40" fillId="25" borderId="31" xfId="55" applyNumberFormat="1" applyFont="1" applyFill="1" applyBorder="1" applyAlignment="1">
      <alignment horizontal="center" vertical="center"/>
      <protection/>
    </xf>
    <xf numFmtId="3" fontId="40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4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40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174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top" wrapText="1"/>
    </xf>
    <xf numFmtId="0" fontId="52" fillId="0" borderId="0" xfId="43" applyFont="1" applyBorder="1" applyAlignment="1">
      <alignment horizontal="center" vertical="center"/>
    </xf>
    <xf numFmtId="0" fontId="52" fillId="0" borderId="0" xfId="43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48" xfId="43" applyFont="1" applyFill="1" applyBorder="1" applyAlignment="1">
      <alignment horizontal="center" vertical="center" wrapText="1"/>
    </xf>
    <xf numFmtId="0" fontId="45" fillId="0" borderId="49" xfId="43" applyFont="1" applyFill="1" applyBorder="1" applyAlignment="1">
      <alignment horizontal="center" vertical="center" wrapText="1"/>
    </xf>
    <xf numFmtId="0" fontId="45" fillId="0" borderId="50" xfId="43" applyFont="1" applyFill="1" applyBorder="1" applyAlignment="1">
      <alignment horizontal="center" vertical="center" wrapText="1"/>
    </xf>
    <xf numFmtId="0" fontId="45" fillId="0" borderId="51" xfId="43" applyFont="1" applyFill="1" applyBorder="1" applyAlignment="1">
      <alignment horizontal="center" vertical="center" wrapText="1"/>
    </xf>
    <xf numFmtId="0" fontId="24" fillId="0" borderId="52" xfId="55" applyFont="1" applyFill="1" applyBorder="1" applyAlignment="1">
      <alignment horizontal="center"/>
      <protection/>
    </xf>
    <xf numFmtId="0" fontId="40" fillId="0" borderId="53" xfId="55" applyFont="1" applyFill="1" applyBorder="1" applyAlignment="1">
      <alignment horizontal="center" vertical="center" textRotation="90" wrapText="1"/>
      <protection/>
    </xf>
    <xf numFmtId="0" fontId="40" fillId="0" borderId="54" xfId="55" applyFont="1" applyFill="1" applyBorder="1" applyAlignment="1">
      <alignment horizontal="center" vertical="center" textRotation="90" wrapText="1"/>
      <protection/>
    </xf>
    <xf numFmtId="0" fontId="40" fillId="0" borderId="55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40" fillId="33" borderId="56" xfId="55" applyFont="1" applyFill="1" applyBorder="1" applyAlignment="1">
      <alignment horizontal="center" vertical="center" wrapText="1"/>
      <protection/>
    </xf>
    <xf numFmtId="0" fontId="40" fillId="33" borderId="57" xfId="55" applyFont="1" applyFill="1" applyBorder="1" applyAlignment="1">
      <alignment horizontal="center" vertical="center" wrapText="1"/>
      <protection/>
    </xf>
    <xf numFmtId="0" fontId="40" fillId="33" borderId="58" xfId="55" applyFont="1" applyFill="1" applyBorder="1" applyAlignment="1">
      <alignment horizontal="center" vertical="center" wrapText="1"/>
      <protection/>
    </xf>
    <xf numFmtId="0" fontId="40" fillId="33" borderId="59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8" xfId="43" applyFill="1" applyBorder="1" applyAlignment="1">
      <alignment horizontal="center" vertical="center" wrapText="1"/>
    </xf>
    <xf numFmtId="0" fontId="40" fillId="0" borderId="54" xfId="55" applyFont="1" applyFill="1" applyBorder="1" applyAlignment="1">
      <alignment horizontal="center" vertical="center" textRotation="90"/>
      <protection/>
    </xf>
    <xf numFmtId="0" fontId="40" fillId="0" borderId="55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40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19" fillId="33" borderId="62" xfId="55" applyFont="1" applyFill="1" applyBorder="1" applyAlignment="1">
      <alignment horizontal="left" vertical="center"/>
      <protection/>
    </xf>
    <xf numFmtId="0" fontId="34" fillId="0" borderId="0" xfId="55" applyFont="1" applyFill="1" applyBorder="1" applyAlignment="1">
      <alignment horizontal="center"/>
      <protection/>
    </xf>
    <xf numFmtId="0" fontId="40" fillId="25" borderId="63" xfId="55" applyFont="1" applyFill="1" applyBorder="1" applyAlignment="1">
      <alignment horizontal="center" vertical="center" textRotation="90"/>
      <protection/>
    </xf>
    <xf numFmtId="0" fontId="40" fillId="25" borderId="43" xfId="55" applyFont="1" applyFill="1" applyBorder="1" applyAlignment="1">
      <alignment horizontal="center" vertical="center" textRotation="90"/>
      <protection/>
    </xf>
    <xf numFmtId="0" fontId="40" fillId="25" borderId="44" xfId="55" applyFont="1" applyFill="1" applyBorder="1" applyAlignment="1">
      <alignment horizontal="center" vertical="center" textRotation="90"/>
      <protection/>
    </xf>
    <xf numFmtId="0" fontId="40" fillId="0" borderId="63" xfId="55" applyFont="1" applyFill="1" applyBorder="1" applyAlignment="1">
      <alignment horizontal="center" vertical="center" textRotation="90"/>
      <protection/>
    </xf>
    <xf numFmtId="0" fontId="40" fillId="0" borderId="43" xfId="55" applyFont="1" applyFill="1" applyBorder="1" applyAlignment="1">
      <alignment horizontal="center" vertical="center" textRotation="90"/>
      <protection/>
    </xf>
    <xf numFmtId="0" fontId="40" fillId="0" borderId="44" xfId="55" applyFont="1" applyFill="1" applyBorder="1" applyAlignment="1">
      <alignment horizontal="center" vertical="center" textRotation="90"/>
      <protection/>
    </xf>
    <xf numFmtId="0" fontId="19" fillId="25" borderId="45" xfId="57" applyFont="1" applyFill="1" applyBorder="1" applyAlignment="1">
      <alignment horizontal="center" vertical="center" wrapText="1"/>
      <protection/>
    </xf>
    <xf numFmtId="0" fontId="19" fillId="25" borderId="64" xfId="57" applyFont="1" applyFill="1" applyBorder="1" applyAlignment="1">
      <alignment horizontal="center" vertical="center" wrapText="1"/>
      <protection/>
    </xf>
    <xf numFmtId="0" fontId="19" fillId="25" borderId="27" xfId="57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left" vertical="top" wrapText="1"/>
    </xf>
    <xf numFmtId="0" fontId="66" fillId="35" borderId="21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35" xfId="0" applyFont="1" applyFill="1" applyBorder="1" applyAlignment="1">
      <alignment horizontal="center" vertical="center" wrapText="1"/>
    </xf>
    <xf numFmtId="0" fontId="66" fillId="35" borderId="41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/>
    </xf>
    <xf numFmtId="0" fontId="66" fillId="35" borderId="2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4" fillId="0" borderId="16" xfId="55" applyFont="1" applyBorder="1" applyAlignment="1">
      <alignment horizontal="left" vertical="top" wrapText="1"/>
      <protection/>
    </xf>
    <xf numFmtId="0" fontId="44" fillId="0" borderId="26" xfId="55" applyFont="1" applyBorder="1" applyAlignment="1">
      <alignment horizontal="left" vertical="top" wrapText="1"/>
      <protection/>
    </xf>
    <xf numFmtId="0" fontId="66" fillId="34" borderId="29" xfId="33" applyFont="1" applyFill="1" applyBorder="1" applyAlignment="1">
      <alignment horizontal="center" vertical="center" wrapText="1"/>
      <protection/>
    </xf>
    <xf numFmtId="0" fontId="66" fillId="34" borderId="30" xfId="33" applyFont="1" applyFill="1" applyBorder="1" applyAlignment="1">
      <alignment horizontal="center" vertical="center" wrapText="1"/>
      <protection/>
    </xf>
    <xf numFmtId="0" fontId="44" fillId="0" borderId="27" xfId="55" applyFont="1" applyBorder="1" applyAlignment="1">
      <alignment horizontal="left" vertical="top"/>
      <protection/>
    </xf>
    <xf numFmtId="0" fontId="44" fillId="0" borderId="66" xfId="55" applyFont="1" applyBorder="1" applyAlignment="1">
      <alignment horizontal="left" vertical="top"/>
      <protection/>
    </xf>
    <xf numFmtId="0" fontId="44" fillId="0" borderId="13" xfId="55" applyFont="1" applyBorder="1" applyAlignment="1">
      <alignment horizontal="left" vertical="top" wrapText="1"/>
      <protection/>
    </xf>
    <xf numFmtId="0" fontId="44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5"/>
      <c r="B9" s="217"/>
      <c r="C9" s="215"/>
      <c r="D9" s="215"/>
      <c r="E9" s="215"/>
      <c r="F9" s="215"/>
      <c r="G9" s="215"/>
      <c r="H9" s="215"/>
    </row>
    <row r="10" ht="19.5" customHeight="1">
      <c r="B10" s="212"/>
    </row>
    <row r="11" ht="19.5">
      <c r="B11" s="212"/>
    </row>
    <row r="12" spans="1:6" ht="12.75">
      <c r="A12" s="288" t="s">
        <v>163</v>
      </c>
      <c r="B12" s="288"/>
      <c r="C12" s="214" t="s">
        <v>110</v>
      </c>
      <c r="D12" s="213" t="s">
        <v>112</v>
      </c>
      <c r="E12" s="289" t="s">
        <v>114</v>
      </c>
      <c r="F12" s="290" t="s">
        <v>169</v>
      </c>
    </row>
    <row r="13" spans="1:6" ht="12.75">
      <c r="A13" s="288"/>
      <c r="B13" s="288"/>
      <c r="C13" s="214" t="s">
        <v>111</v>
      </c>
      <c r="D13" s="213" t="s">
        <v>113</v>
      </c>
      <c r="E13" s="289"/>
      <c r="F13" s="291"/>
    </row>
    <row r="14" ht="19.5">
      <c r="B14" s="212"/>
    </row>
    <row r="15" spans="1:8" ht="20.25">
      <c r="A15" s="215"/>
      <c r="B15" s="216"/>
      <c r="C15" s="215"/>
      <c r="D15" s="215"/>
      <c r="E15" s="215"/>
      <c r="F15" s="215"/>
      <c r="G15" s="215"/>
      <c r="H15" s="215"/>
    </row>
    <row r="17" spans="3:8" ht="14.25" customHeight="1">
      <c r="C17" s="261"/>
      <c r="D17" s="261"/>
      <c r="E17" s="261"/>
      <c r="F17" s="261"/>
      <c r="G17" s="261"/>
      <c r="H17" s="261"/>
    </row>
    <row r="18" spans="3:8" ht="12.75">
      <c r="C18" s="261"/>
      <c r="D18" s="261"/>
      <c r="E18" s="261"/>
      <c r="F18" s="261"/>
      <c r="G18" s="261"/>
      <c r="H18" s="261"/>
    </row>
    <row r="19" spans="3:8" ht="12.75">
      <c r="C19" s="261"/>
      <c r="D19" s="261"/>
      <c r="E19" s="261"/>
      <c r="F19" s="261"/>
      <c r="G19" s="261"/>
      <c r="H19" s="261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3" t="s">
        <v>167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4" t="s">
        <v>30</v>
      </c>
      <c r="B5" s="255" t="s">
        <v>31</v>
      </c>
      <c r="C5" s="255" t="s">
        <v>164</v>
      </c>
      <c r="D5" s="342" t="s">
        <v>32</v>
      </c>
      <c r="E5" s="343"/>
    </row>
    <row r="6" spans="1:5" ht="66.75" customHeight="1">
      <c r="A6" s="256" t="s">
        <v>105</v>
      </c>
      <c r="B6" s="252" t="s">
        <v>33</v>
      </c>
      <c r="C6" s="253">
        <v>0</v>
      </c>
      <c r="D6" s="344"/>
      <c r="E6" s="345"/>
    </row>
    <row r="7" spans="1:5" ht="66.75" customHeight="1">
      <c r="A7" s="257" t="s">
        <v>34</v>
      </c>
      <c r="B7" s="251" t="s">
        <v>35</v>
      </c>
      <c r="C7" s="250" t="s">
        <v>36</v>
      </c>
      <c r="D7" s="346" t="s">
        <v>65</v>
      </c>
      <c r="E7" s="347"/>
    </row>
    <row r="8" spans="1:5" ht="66.75" customHeight="1">
      <c r="A8" s="257" t="s">
        <v>37</v>
      </c>
      <c r="B8" s="249" t="s">
        <v>38</v>
      </c>
      <c r="C8" s="250">
        <v>1</v>
      </c>
      <c r="D8" s="346" t="s">
        <v>39</v>
      </c>
      <c r="E8" s="347"/>
    </row>
    <row r="9" spans="1:5" ht="66.75" customHeight="1">
      <c r="A9" s="257" t="s">
        <v>40</v>
      </c>
      <c r="B9" s="249" t="s">
        <v>41</v>
      </c>
      <c r="C9" s="250">
        <v>0</v>
      </c>
      <c r="D9" s="346" t="s">
        <v>42</v>
      </c>
      <c r="E9" s="347"/>
    </row>
    <row r="10" spans="1:5" ht="66.75" customHeight="1" thickBot="1">
      <c r="A10" s="258" t="s">
        <v>43</v>
      </c>
      <c r="B10" s="259" t="s">
        <v>44</v>
      </c>
      <c r="C10" s="260">
        <v>0</v>
      </c>
      <c r="D10" s="340" t="s">
        <v>45</v>
      </c>
      <c r="E10" s="341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D3" sqref="D3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6"/>
      <c r="K4" s="296"/>
      <c r="L4" s="296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7" t="s">
        <v>48</v>
      </c>
      <c r="B6" s="92">
        <f>1</f>
        <v>1</v>
      </c>
      <c r="C6" s="93" t="s">
        <v>49</v>
      </c>
      <c r="D6" s="94" t="s">
        <v>50</v>
      </c>
      <c r="E6" s="95" t="s">
        <v>53</v>
      </c>
      <c r="F6" s="96" t="s">
        <v>117</v>
      </c>
      <c r="G6" s="97" t="s">
        <v>24</v>
      </c>
      <c r="H6" s="98">
        <v>50000</v>
      </c>
      <c r="I6" s="98">
        <v>100000</v>
      </c>
      <c r="J6" s="99">
        <v>10000</v>
      </c>
      <c r="K6" s="262">
        <f>J6*1</f>
        <v>10000</v>
      </c>
      <c r="L6" s="100">
        <f>K6/H6*1000</f>
        <v>200</v>
      </c>
    </row>
    <row r="7" spans="1:12" ht="31.5" customHeight="1">
      <c r="A7" s="298"/>
      <c r="B7" s="101">
        <f>B6+1</f>
        <v>2</v>
      </c>
      <c r="C7" s="102" t="s">
        <v>49</v>
      </c>
      <c r="D7" s="103" t="s">
        <v>51</v>
      </c>
      <c r="E7" s="104" t="s">
        <v>19</v>
      </c>
      <c r="F7" s="105" t="s">
        <v>52</v>
      </c>
      <c r="G7" s="106" t="s">
        <v>14</v>
      </c>
      <c r="H7" s="107">
        <v>300000</v>
      </c>
      <c r="I7" s="107">
        <v>300000</v>
      </c>
      <c r="J7" s="108">
        <v>25000</v>
      </c>
      <c r="K7" s="183">
        <f>J7*1</f>
        <v>25000</v>
      </c>
      <c r="L7" s="109">
        <f>K7/H7*1000</f>
        <v>83.33333333333333</v>
      </c>
    </row>
    <row r="8" spans="1:12" ht="31.5" customHeight="1" thickBot="1">
      <c r="A8" s="299"/>
      <c r="B8" s="110">
        <v>3</v>
      </c>
      <c r="C8" s="111" t="s">
        <v>49</v>
      </c>
      <c r="D8" s="112" t="s">
        <v>116</v>
      </c>
      <c r="E8" s="113" t="s">
        <v>19</v>
      </c>
      <c r="F8" s="114" t="s">
        <v>118</v>
      </c>
      <c r="G8" s="115" t="s">
        <v>24</v>
      </c>
      <c r="H8" s="116">
        <v>120000</v>
      </c>
      <c r="I8" s="116">
        <v>120000</v>
      </c>
      <c r="J8" s="117">
        <v>35000</v>
      </c>
      <c r="K8" s="263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138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1" t="s">
        <v>115</v>
      </c>
      <c r="D12" s="302"/>
      <c r="E12" s="127" t="s">
        <v>110</v>
      </c>
      <c r="F12" s="125" t="s">
        <v>112</v>
      </c>
      <c r="G12" s="305" t="s">
        <v>114</v>
      </c>
      <c r="H12" s="292" t="s">
        <v>54</v>
      </c>
      <c r="I12" s="293"/>
    </row>
    <row r="13" spans="3:9" ht="12" customHeight="1" thickBot="1">
      <c r="C13" s="303"/>
      <c r="D13" s="304"/>
      <c r="E13" s="128" t="s">
        <v>111</v>
      </c>
      <c r="F13" s="126" t="s">
        <v>113</v>
      </c>
      <c r="G13" s="306"/>
      <c r="H13" s="294"/>
      <c r="I13" s="295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0"/>
      <c r="D25" s="300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zoomScalePageLayoutView="0" workbookViewId="0" topLeftCell="A1">
      <selection activeCell="D3" sqref="D3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81" t="s">
        <v>195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102</v>
      </c>
      <c r="I4" s="151" t="s">
        <v>101</v>
      </c>
      <c r="J4" s="151" t="s">
        <v>8</v>
      </c>
      <c r="K4" s="152" t="s">
        <v>9</v>
      </c>
      <c r="L4" s="153" t="s">
        <v>10</v>
      </c>
    </row>
    <row r="5" spans="1:12" ht="33.75" customHeight="1">
      <c r="A5" s="308"/>
      <c r="B5" s="101">
        <v>1</v>
      </c>
      <c r="C5" s="102" t="s">
        <v>11</v>
      </c>
      <c r="D5" s="103" t="s">
        <v>47</v>
      </c>
      <c r="E5" s="105" t="s">
        <v>12</v>
      </c>
      <c r="F5" s="105" t="s">
        <v>190</v>
      </c>
      <c r="G5" s="136">
        <v>1000</v>
      </c>
      <c r="H5" s="107">
        <v>100000</v>
      </c>
      <c r="I5" s="107">
        <v>1000000</v>
      </c>
      <c r="J5" s="108">
        <v>250</v>
      </c>
      <c r="K5" s="183">
        <f>J5*H5/1000</f>
        <v>25000</v>
      </c>
      <c r="L5" s="137">
        <f>K5/H5*1000</f>
        <v>250</v>
      </c>
    </row>
    <row r="6" spans="1:12" ht="33.75" customHeight="1">
      <c r="A6" s="308"/>
      <c r="B6" s="101">
        <v>2</v>
      </c>
      <c r="C6" s="102" t="s">
        <v>11</v>
      </c>
      <c r="D6" s="103" t="s">
        <v>47</v>
      </c>
      <c r="E6" s="105" t="s">
        <v>12</v>
      </c>
      <c r="F6" s="139" t="s">
        <v>193</v>
      </c>
      <c r="G6" s="287">
        <v>1000</v>
      </c>
      <c r="H6" s="107">
        <v>100000</v>
      </c>
      <c r="I6" s="107">
        <v>500000</v>
      </c>
      <c r="J6" s="108">
        <v>350</v>
      </c>
      <c r="K6" s="183">
        <f>J6*100</f>
        <v>35000</v>
      </c>
      <c r="L6" s="137">
        <f>K6/H6*1000</f>
        <v>350</v>
      </c>
    </row>
    <row r="7" spans="1:12" ht="33.75" customHeight="1">
      <c r="A7" s="308"/>
      <c r="B7" s="101">
        <v>3</v>
      </c>
      <c r="C7" s="102" t="s">
        <v>11</v>
      </c>
      <c r="D7" s="138" t="s">
        <v>131</v>
      </c>
      <c r="E7" s="139" t="s">
        <v>46</v>
      </c>
      <c r="F7" s="139" t="s">
        <v>13</v>
      </c>
      <c r="G7" s="140" t="s">
        <v>14</v>
      </c>
      <c r="H7" s="107">
        <v>100000</v>
      </c>
      <c r="I7" s="107">
        <v>100000</v>
      </c>
      <c r="J7" s="108">
        <v>12000</v>
      </c>
      <c r="K7" s="183">
        <f>J7</f>
        <v>12000</v>
      </c>
      <c r="L7" s="137">
        <f>K7/H7*1000</f>
        <v>120</v>
      </c>
    </row>
    <row r="8" spans="1:12" ht="33.75" customHeight="1">
      <c r="A8" s="308"/>
      <c r="B8" s="101">
        <v>4</v>
      </c>
      <c r="C8" s="102" t="s">
        <v>11</v>
      </c>
      <c r="D8" s="138" t="s">
        <v>132</v>
      </c>
      <c r="E8" s="139" t="s">
        <v>46</v>
      </c>
      <c r="F8" s="139" t="s">
        <v>13</v>
      </c>
      <c r="G8" s="140" t="s">
        <v>14</v>
      </c>
      <c r="H8" s="107">
        <v>60000</v>
      </c>
      <c r="I8" s="107">
        <v>60000</v>
      </c>
      <c r="J8" s="108">
        <v>8000</v>
      </c>
      <c r="K8" s="183">
        <f>J8</f>
        <v>8000</v>
      </c>
      <c r="L8" s="137">
        <f>K8/H8*1000</f>
        <v>133.33333333333334</v>
      </c>
    </row>
    <row r="9" spans="1:12" ht="33.75" customHeight="1" thickBot="1">
      <c r="A9" s="309"/>
      <c r="B9" s="141">
        <v>5</v>
      </c>
      <c r="C9" s="111" t="s">
        <v>11</v>
      </c>
      <c r="D9" s="142" t="s">
        <v>133</v>
      </c>
      <c r="E9" s="143" t="s">
        <v>46</v>
      </c>
      <c r="F9" s="143" t="s">
        <v>13</v>
      </c>
      <c r="G9" s="144" t="s">
        <v>14</v>
      </c>
      <c r="H9" s="145">
        <v>40000</v>
      </c>
      <c r="I9" s="145">
        <v>40000</v>
      </c>
      <c r="J9" s="146">
        <v>5000</v>
      </c>
      <c r="K9" s="187">
        <f>J9</f>
        <v>5000</v>
      </c>
      <c r="L9" s="147">
        <f>K9/H9*1000</f>
        <v>125</v>
      </c>
    </row>
    <row r="10" spans="1:12" s="20" customFormat="1" ht="12.75" customHeight="1">
      <c r="A10" s="16"/>
      <c r="B10" s="17"/>
      <c r="C10" s="17"/>
      <c r="D10" s="131" t="s">
        <v>168</v>
      </c>
      <c r="E10" s="17"/>
      <c r="F10" s="18"/>
      <c r="G10" s="17"/>
      <c r="H10" s="37"/>
      <c r="K10" s="42"/>
      <c r="L10" s="64"/>
    </row>
    <row r="11" spans="1:13" s="20" customFormat="1" ht="12.75" customHeight="1">
      <c r="A11" s="16"/>
      <c r="B11" s="91"/>
      <c r="C11" s="134"/>
      <c r="D11" s="91" t="s">
        <v>130</v>
      </c>
      <c r="E11" s="131"/>
      <c r="F11" s="154"/>
      <c r="G11" s="131"/>
      <c r="H11" s="91"/>
      <c r="I11" s="134"/>
      <c r="J11" s="134"/>
      <c r="K11" s="155"/>
      <c r="L11" s="156"/>
      <c r="M11" s="134"/>
    </row>
    <row r="12" spans="1:13" s="20" customFormat="1" ht="11.25" customHeight="1">
      <c r="A12" s="16"/>
      <c r="B12" s="131"/>
      <c r="C12" s="134"/>
      <c r="D12" s="131" t="s">
        <v>138</v>
      </c>
      <c r="E12" s="131"/>
      <c r="F12" s="154"/>
      <c r="G12" s="131"/>
      <c r="H12" s="91"/>
      <c r="I12" s="134"/>
      <c r="J12" s="134"/>
      <c r="K12" s="155"/>
      <c r="L12" s="156"/>
      <c r="M12" s="134"/>
    </row>
    <row r="13" spans="1:13" s="20" customFormat="1" ht="18.75" customHeight="1" thickBot="1">
      <c r="A13" s="16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57"/>
      <c r="L13" s="158"/>
      <c r="M13" s="134"/>
    </row>
    <row r="14" spans="1:13" s="20" customFormat="1" ht="12.75" customHeight="1">
      <c r="A14" s="16"/>
      <c r="B14" s="131"/>
      <c r="C14" s="301" t="s">
        <v>115</v>
      </c>
      <c r="D14" s="302"/>
      <c r="E14" s="127" t="s">
        <v>110</v>
      </c>
      <c r="F14" s="125" t="s">
        <v>112</v>
      </c>
      <c r="G14" s="305" t="s">
        <v>114</v>
      </c>
      <c r="H14" s="307" t="s">
        <v>55</v>
      </c>
      <c r="I14" s="293"/>
      <c r="J14" s="159"/>
      <c r="K14" s="131"/>
      <c r="L14" s="134"/>
      <c r="M14" s="134"/>
    </row>
    <row r="15" spans="2:13" ht="12.75" customHeight="1" thickBot="1">
      <c r="B15" s="131"/>
      <c r="C15" s="303"/>
      <c r="D15" s="304"/>
      <c r="E15" s="128" t="s">
        <v>111</v>
      </c>
      <c r="F15" s="126" t="s">
        <v>113</v>
      </c>
      <c r="G15" s="306"/>
      <c r="H15" s="294"/>
      <c r="I15" s="295"/>
      <c r="J15" s="131"/>
      <c r="K15" s="133"/>
      <c r="L15" s="134"/>
      <c r="M15" s="134"/>
    </row>
    <row r="16" spans="2:13" ht="18">
      <c r="B16" s="131"/>
      <c r="C16" s="160"/>
      <c r="D16" s="131"/>
      <c r="E16" s="131"/>
      <c r="F16" s="154"/>
      <c r="G16" s="131"/>
      <c r="H16" s="161"/>
      <c r="I16" s="162"/>
      <c r="J16" s="163"/>
      <c r="K16" s="164"/>
      <c r="L16" s="134"/>
      <c r="M16" s="134"/>
    </row>
    <row r="17" spans="2:13" ht="12" customHeight="1" thickBot="1">
      <c r="B17" s="131"/>
      <c r="C17" s="168" t="s">
        <v>129</v>
      </c>
      <c r="D17" s="131"/>
      <c r="E17" s="131"/>
      <c r="F17" s="154"/>
      <c r="G17" s="131"/>
      <c r="H17" s="162"/>
      <c r="I17" s="162"/>
      <c r="J17" s="163"/>
      <c r="K17" s="164"/>
      <c r="L17" s="134"/>
      <c r="M17" s="134"/>
    </row>
    <row r="18" spans="2:13" ht="16.5" customHeight="1">
      <c r="B18" s="131"/>
      <c r="C18" s="166" t="s">
        <v>119</v>
      </c>
      <c r="D18" s="228" t="s">
        <v>120</v>
      </c>
      <c r="E18" s="229"/>
      <c r="F18" s="230"/>
      <c r="G18" s="132"/>
      <c r="H18" s="131"/>
      <c r="I18" s="131"/>
      <c r="J18" s="131"/>
      <c r="K18" s="133"/>
      <c r="L18" s="134"/>
      <c r="M18" s="134"/>
    </row>
    <row r="19" spans="3:9" ht="16.5" customHeight="1">
      <c r="C19" s="166" t="s">
        <v>122</v>
      </c>
      <c r="D19" s="231" t="s">
        <v>121</v>
      </c>
      <c r="E19" s="232"/>
      <c r="F19" s="233"/>
      <c r="G19" s="132"/>
      <c r="H19" s="131"/>
      <c r="I19" s="131"/>
    </row>
    <row r="20" spans="3:11" ht="18.75">
      <c r="C20" s="167" t="s">
        <v>123</v>
      </c>
      <c r="D20" s="231" t="s">
        <v>128</v>
      </c>
      <c r="E20" s="234"/>
      <c r="F20" s="235"/>
      <c r="G20" s="131"/>
      <c r="H20" s="159"/>
      <c r="I20" s="159"/>
      <c r="J20" s="40"/>
      <c r="K20" s="17"/>
    </row>
    <row r="21" spans="3:11" ht="18.75" customHeight="1">
      <c r="C21" s="311" t="s">
        <v>125</v>
      </c>
      <c r="D21" s="312" t="s">
        <v>124</v>
      </c>
      <c r="E21" s="313"/>
      <c r="F21" s="314"/>
      <c r="G21" s="165"/>
      <c r="H21" s="165"/>
      <c r="I21" s="165"/>
      <c r="J21" s="40"/>
      <c r="K21" s="17"/>
    </row>
    <row r="22" spans="3:11" ht="18.75">
      <c r="C22" s="311"/>
      <c r="D22" s="312"/>
      <c r="E22" s="313"/>
      <c r="F22" s="314"/>
      <c r="G22" s="165"/>
      <c r="H22" s="165"/>
      <c r="I22" s="165"/>
      <c r="J22" s="40"/>
      <c r="K22" s="17"/>
    </row>
    <row r="23" spans="3:11" ht="19.5" thickBot="1">
      <c r="C23" s="167" t="s">
        <v>126</v>
      </c>
      <c r="D23" s="315" t="s">
        <v>127</v>
      </c>
      <c r="E23" s="316"/>
      <c r="F23" s="317"/>
      <c r="G23" s="131"/>
      <c r="H23" s="159"/>
      <c r="I23" s="159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72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73"/>
      <c r="G28" s="17"/>
      <c r="H28" s="40"/>
      <c r="I28" s="40"/>
      <c r="L28" s="20"/>
    </row>
    <row r="29" spans="3:12" ht="18.75">
      <c r="C29" s="44"/>
      <c r="D29" s="20"/>
      <c r="E29" s="17"/>
      <c r="F29" s="73"/>
      <c r="G29" s="20"/>
      <c r="H29" s="40"/>
      <c r="I29" s="40"/>
      <c r="L29" s="17"/>
    </row>
    <row r="30" spans="3:12" ht="18.75">
      <c r="C30" s="20"/>
      <c r="D30" s="20"/>
      <c r="E30" s="17"/>
      <c r="F30" s="73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310"/>
      <c r="D32" s="310"/>
      <c r="E32" s="17"/>
      <c r="F32" s="17"/>
      <c r="G32" s="17"/>
      <c r="H32" s="40"/>
      <c r="I32" s="40"/>
      <c r="L32" s="74"/>
    </row>
    <row r="33" spans="3:12" ht="18.75">
      <c r="C33" s="74"/>
      <c r="D33" s="72"/>
      <c r="E33" s="17"/>
      <c r="F33" s="17"/>
      <c r="G33" s="17"/>
      <c r="H33" s="40"/>
      <c r="I33" s="40"/>
      <c r="L33" s="72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3" sqref="D3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81" t="s">
        <v>195</v>
      </c>
      <c r="E3" s="58"/>
      <c r="F3" s="59"/>
      <c r="G3" s="60"/>
      <c r="H3" s="61"/>
      <c r="I3" s="61"/>
      <c r="J3" s="318"/>
      <c r="K3" s="318"/>
    </row>
    <row r="4" spans="1:11" s="63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134</v>
      </c>
      <c r="I4" s="151" t="s">
        <v>7</v>
      </c>
      <c r="J4" s="151" t="s">
        <v>8</v>
      </c>
      <c r="K4" s="153" t="s">
        <v>9</v>
      </c>
    </row>
    <row r="5" spans="1:11" ht="30" customHeight="1">
      <c r="A5" s="319" t="s">
        <v>15</v>
      </c>
      <c r="B5" s="277">
        <f>1</f>
        <v>1</v>
      </c>
      <c r="C5" s="278" t="s">
        <v>16</v>
      </c>
      <c r="D5" s="279" t="s">
        <v>59</v>
      </c>
      <c r="E5" s="280" t="s">
        <v>135</v>
      </c>
      <c r="F5" s="281" t="s">
        <v>189</v>
      </c>
      <c r="G5" s="282">
        <v>1000</v>
      </c>
      <c r="H5" s="283">
        <v>100000</v>
      </c>
      <c r="I5" s="283">
        <v>300000</v>
      </c>
      <c r="J5" s="284">
        <v>450</v>
      </c>
      <c r="K5" s="285">
        <f>J5*H5/1000</f>
        <v>45000</v>
      </c>
    </row>
    <row r="6" spans="1:11" ht="30" customHeight="1">
      <c r="A6" s="320"/>
      <c r="B6" s="171">
        <v>2</v>
      </c>
      <c r="C6" s="172" t="s">
        <v>16</v>
      </c>
      <c r="D6" s="138" t="s">
        <v>60</v>
      </c>
      <c r="E6" s="173" t="s">
        <v>135</v>
      </c>
      <c r="F6" s="174" t="s">
        <v>189</v>
      </c>
      <c r="G6" s="175">
        <v>1000</v>
      </c>
      <c r="H6" s="176">
        <v>100000</v>
      </c>
      <c r="I6" s="176">
        <v>300000</v>
      </c>
      <c r="J6" s="226">
        <v>400</v>
      </c>
      <c r="K6" s="177">
        <f>J6*H6/1000</f>
        <v>40000</v>
      </c>
    </row>
    <row r="7" spans="1:11" ht="30" customHeight="1">
      <c r="A7" s="320"/>
      <c r="B7" s="171">
        <v>3</v>
      </c>
      <c r="C7" s="172" t="s">
        <v>16</v>
      </c>
      <c r="D7" s="138" t="s">
        <v>18</v>
      </c>
      <c r="E7" s="173" t="s">
        <v>135</v>
      </c>
      <c r="F7" s="174" t="s">
        <v>192</v>
      </c>
      <c r="G7" s="175">
        <v>1000</v>
      </c>
      <c r="H7" s="176">
        <v>100000</v>
      </c>
      <c r="I7" s="176">
        <v>300000</v>
      </c>
      <c r="J7" s="226">
        <v>400</v>
      </c>
      <c r="K7" s="177">
        <f>J7*H7/1000</f>
        <v>40000</v>
      </c>
    </row>
    <row r="8" spans="1:11" ht="30" customHeight="1" thickBot="1">
      <c r="A8" s="321"/>
      <c r="B8" s="178">
        <v>4</v>
      </c>
      <c r="C8" s="179" t="s">
        <v>16</v>
      </c>
      <c r="D8" s="142" t="s">
        <v>104</v>
      </c>
      <c r="E8" s="205" t="s">
        <v>135</v>
      </c>
      <c r="F8" s="206" t="s">
        <v>136</v>
      </c>
      <c r="G8" s="207">
        <v>1000</v>
      </c>
      <c r="H8" s="193">
        <v>250000</v>
      </c>
      <c r="I8" s="193">
        <v>300000</v>
      </c>
      <c r="J8" s="227">
        <v>500</v>
      </c>
      <c r="K8" s="180">
        <f>H8*J8/1000</f>
        <v>125000</v>
      </c>
    </row>
    <row r="9" spans="1:11" s="20" customFormat="1" ht="15" customHeight="1">
      <c r="A9" s="91"/>
      <c r="B9" s="131"/>
      <c r="C9" s="91" t="s">
        <v>162</v>
      </c>
      <c r="D9" s="131"/>
      <c r="E9" s="131"/>
      <c r="F9" s="154"/>
      <c r="G9" s="91"/>
      <c r="H9" s="169"/>
      <c r="I9" s="134"/>
      <c r="J9" s="134"/>
      <c r="K9" s="90"/>
    </row>
    <row r="10" spans="1:11" s="20" customFormat="1" ht="15" customHeight="1">
      <c r="A10" s="91"/>
      <c r="B10" s="91"/>
      <c r="C10" s="91" t="s">
        <v>137</v>
      </c>
      <c r="D10" s="131"/>
      <c r="E10" s="131"/>
      <c r="F10" s="154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138</v>
      </c>
      <c r="D11" s="131"/>
      <c r="E11" s="131"/>
      <c r="F11" s="154"/>
      <c r="G11" s="134"/>
      <c r="H11" s="170"/>
      <c r="I11" s="134"/>
      <c r="J11" s="134"/>
      <c r="K11" s="155"/>
    </row>
    <row r="12" spans="1:11" s="20" customFormat="1" ht="14.25" customHeight="1">
      <c r="A12" s="91"/>
      <c r="B12" s="131"/>
      <c r="C12" s="131"/>
      <c r="D12" s="131"/>
      <c r="E12" s="131"/>
      <c r="F12" s="154"/>
      <c r="G12" s="134"/>
      <c r="H12" s="170"/>
      <c r="I12" s="134"/>
      <c r="J12" s="134"/>
      <c r="K12" s="155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57"/>
    </row>
    <row r="14" spans="1:11" s="20" customFormat="1" ht="14.25" customHeight="1">
      <c r="A14" s="91"/>
      <c r="B14" s="131"/>
      <c r="C14" s="301" t="s">
        <v>115</v>
      </c>
      <c r="D14" s="302"/>
      <c r="E14" s="127" t="s">
        <v>110</v>
      </c>
      <c r="F14" s="125" t="s">
        <v>112</v>
      </c>
      <c r="G14" s="305" t="s">
        <v>114</v>
      </c>
      <c r="H14" s="307" t="s">
        <v>57</v>
      </c>
      <c r="I14" s="293"/>
      <c r="J14" s="134"/>
      <c r="K14" s="131"/>
    </row>
    <row r="15" spans="1:11" ht="14.25" customHeight="1" thickBot="1">
      <c r="A15" s="130"/>
      <c r="B15" s="131"/>
      <c r="C15" s="303"/>
      <c r="D15" s="304"/>
      <c r="E15" s="128" t="s">
        <v>111</v>
      </c>
      <c r="F15" s="126" t="s">
        <v>113</v>
      </c>
      <c r="G15" s="306"/>
      <c r="H15" s="294"/>
      <c r="I15" s="295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0"/>
      <c r="D30" s="310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0"/>
  <sheetViews>
    <sheetView showGridLines="0" tabSelected="1" zoomScalePageLayoutView="0" workbookViewId="0" topLeftCell="A1">
      <selection activeCell="G5" sqref="G5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30.0039062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4.574218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81" t="s">
        <v>195</v>
      </c>
      <c r="E3" s="58"/>
      <c r="F3" s="59"/>
      <c r="G3" s="60"/>
      <c r="H3" s="61"/>
      <c r="I3" s="61"/>
      <c r="J3" s="318"/>
      <c r="K3" s="318"/>
      <c r="L3" s="318"/>
    </row>
    <row r="4" spans="1:12" s="135" customFormat="1" ht="49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134</v>
      </c>
      <c r="I4" s="151" t="s">
        <v>7</v>
      </c>
      <c r="J4" s="151" t="s">
        <v>8</v>
      </c>
      <c r="K4" s="152" t="s">
        <v>9</v>
      </c>
      <c r="L4" s="153" t="s">
        <v>10</v>
      </c>
    </row>
    <row r="5" spans="1:12" ht="38.25" customHeight="1">
      <c r="A5" s="322" t="s">
        <v>21</v>
      </c>
      <c r="B5" s="195">
        <v>1</v>
      </c>
      <c r="C5" s="274" t="s">
        <v>22</v>
      </c>
      <c r="D5" s="197" t="s">
        <v>23</v>
      </c>
      <c r="E5" s="198" t="s">
        <v>170</v>
      </c>
      <c r="F5" s="198" t="s">
        <v>189</v>
      </c>
      <c r="G5" s="199">
        <v>1000</v>
      </c>
      <c r="H5" s="200">
        <v>100000</v>
      </c>
      <c r="I5" s="200">
        <v>300000</v>
      </c>
      <c r="J5" s="275">
        <v>400</v>
      </c>
      <c r="K5" s="202">
        <f>J5*H5/1000</f>
        <v>40000</v>
      </c>
      <c r="L5" s="203">
        <f>K5/H5*1000</f>
        <v>400</v>
      </c>
    </row>
    <row r="6" spans="1:12" ht="38.25" customHeight="1">
      <c r="A6" s="323"/>
      <c r="B6" s="101">
        <v>2</v>
      </c>
      <c r="C6" s="182" t="s">
        <v>22</v>
      </c>
      <c r="D6" s="103" t="s">
        <v>25</v>
      </c>
      <c r="E6" s="149" t="s">
        <v>170</v>
      </c>
      <c r="F6" s="105" t="s">
        <v>190</v>
      </c>
      <c r="G6" s="136">
        <v>1000</v>
      </c>
      <c r="H6" s="107">
        <v>100000</v>
      </c>
      <c r="I6" s="107">
        <v>200000</v>
      </c>
      <c r="J6" s="269">
        <v>400</v>
      </c>
      <c r="K6" s="183">
        <f>J6*H6/1000</f>
        <v>40000</v>
      </c>
      <c r="L6" s="137">
        <f>K6/H6*1000</f>
        <v>400</v>
      </c>
    </row>
    <row r="7" spans="1:12" ht="38.25" customHeight="1">
      <c r="A7" s="323"/>
      <c r="B7" s="101">
        <v>3</v>
      </c>
      <c r="C7" s="182" t="s">
        <v>22</v>
      </c>
      <c r="D7" s="103" t="s">
        <v>61</v>
      </c>
      <c r="E7" s="149" t="s">
        <v>170</v>
      </c>
      <c r="F7" s="105" t="s">
        <v>136</v>
      </c>
      <c r="G7" s="136">
        <v>1000</v>
      </c>
      <c r="H7" s="107">
        <v>200000</v>
      </c>
      <c r="I7" s="107">
        <v>250000</v>
      </c>
      <c r="J7" s="269">
        <v>400</v>
      </c>
      <c r="K7" s="183">
        <f>J7*200</f>
        <v>80000</v>
      </c>
      <c r="L7" s="137">
        <f>K7/H7*1000</f>
        <v>400</v>
      </c>
    </row>
    <row r="8" spans="1:12" ht="56.25">
      <c r="A8" s="323"/>
      <c r="B8" s="148">
        <v>4</v>
      </c>
      <c r="C8" s="266" t="s">
        <v>22</v>
      </c>
      <c r="D8" s="265" t="s">
        <v>185</v>
      </c>
      <c r="E8" s="139" t="s">
        <v>172</v>
      </c>
      <c r="F8" s="272" t="s">
        <v>182</v>
      </c>
      <c r="G8" s="264" t="s">
        <v>14</v>
      </c>
      <c r="H8" s="107">
        <v>300000</v>
      </c>
      <c r="I8" s="107">
        <v>300000</v>
      </c>
      <c r="J8" s="269">
        <v>53000</v>
      </c>
      <c r="K8" s="183">
        <v>53000</v>
      </c>
      <c r="L8" s="137">
        <f aca="true" t="shared" si="0" ref="L8:L13">K8/H8*1000</f>
        <v>176.66666666666666</v>
      </c>
    </row>
    <row r="9" spans="1:12" ht="57.75" customHeight="1">
      <c r="A9" s="323"/>
      <c r="B9" s="101">
        <v>5</v>
      </c>
      <c r="C9" s="266" t="s">
        <v>22</v>
      </c>
      <c r="D9" s="265" t="s">
        <v>186</v>
      </c>
      <c r="E9" s="268" t="s">
        <v>172</v>
      </c>
      <c r="F9" s="272" t="s">
        <v>182</v>
      </c>
      <c r="G9" s="264" t="s">
        <v>14</v>
      </c>
      <c r="H9" s="107">
        <v>380000</v>
      </c>
      <c r="I9" s="107">
        <v>380000</v>
      </c>
      <c r="J9" s="269">
        <v>127000</v>
      </c>
      <c r="K9" s="183">
        <v>127000</v>
      </c>
      <c r="L9" s="267">
        <f>K9/H9*1000</f>
        <v>334.2105263157895</v>
      </c>
    </row>
    <row r="10" spans="1:12" ht="55.5" customHeight="1">
      <c r="A10" s="323"/>
      <c r="B10" s="101">
        <v>6</v>
      </c>
      <c r="C10" s="266" t="s">
        <v>22</v>
      </c>
      <c r="D10" s="265" t="s">
        <v>98</v>
      </c>
      <c r="E10" s="268" t="s">
        <v>172</v>
      </c>
      <c r="F10" s="273" t="s">
        <v>183</v>
      </c>
      <c r="G10" s="264" t="s">
        <v>14</v>
      </c>
      <c r="H10" s="107">
        <v>840000</v>
      </c>
      <c r="I10" s="107">
        <v>840000</v>
      </c>
      <c r="J10" s="269">
        <v>127000</v>
      </c>
      <c r="K10" s="183">
        <v>127000</v>
      </c>
      <c r="L10" s="267">
        <f>K10/H10*1000</f>
        <v>151.19047619047618</v>
      </c>
    </row>
    <row r="11" spans="1:12" ht="39.75" customHeight="1">
      <c r="A11" s="323"/>
      <c r="B11" s="101">
        <v>7</v>
      </c>
      <c r="C11" s="182" t="s">
        <v>22</v>
      </c>
      <c r="D11" s="103" t="s">
        <v>187</v>
      </c>
      <c r="E11" s="139" t="s">
        <v>171</v>
      </c>
      <c r="F11" s="184" t="s">
        <v>188</v>
      </c>
      <c r="G11" s="140" t="s">
        <v>20</v>
      </c>
      <c r="H11" s="107">
        <v>110000</v>
      </c>
      <c r="I11" s="107">
        <v>110000</v>
      </c>
      <c r="J11" s="269">
        <v>50000</v>
      </c>
      <c r="K11" s="183">
        <f>J11*1</f>
        <v>50000</v>
      </c>
      <c r="L11" s="270">
        <f t="shared" si="0"/>
        <v>454.5454545454545</v>
      </c>
    </row>
    <row r="12" spans="1:12" ht="39.75" customHeight="1">
      <c r="A12" s="323"/>
      <c r="B12" s="101">
        <v>8</v>
      </c>
      <c r="C12" s="182" t="s">
        <v>22</v>
      </c>
      <c r="D12" s="103" t="s">
        <v>63</v>
      </c>
      <c r="E12" s="139" t="s">
        <v>173</v>
      </c>
      <c r="F12" s="105" t="s">
        <v>194</v>
      </c>
      <c r="G12" s="140" t="s">
        <v>14</v>
      </c>
      <c r="H12" s="107">
        <v>100000</v>
      </c>
      <c r="I12" s="107">
        <v>100000</v>
      </c>
      <c r="J12" s="269">
        <v>46000</v>
      </c>
      <c r="K12" s="183">
        <f>J12*1</f>
        <v>46000</v>
      </c>
      <c r="L12" s="137">
        <f t="shared" si="0"/>
        <v>460</v>
      </c>
    </row>
    <row r="13" spans="1:12" ht="47.25" customHeight="1">
      <c r="A13" s="323"/>
      <c r="B13" s="101">
        <v>9</v>
      </c>
      <c r="C13" s="182" t="s">
        <v>22</v>
      </c>
      <c r="D13" s="103" t="s">
        <v>64</v>
      </c>
      <c r="E13" s="139" t="s">
        <v>173</v>
      </c>
      <c r="F13" s="105" t="s">
        <v>194</v>
      </c>
      <c r="G13" s="140" t="s">
        <v>14</v>
      </c>
      <c r="H13" s="107">
        <v>100000</v>
      </c>
      <c r="I13" s="107">
        <v>100000</v>
      </c>
      <c r="J13" s="269">
        <v>25000</v>
      </c>
      <c r="K13" s="183">
        <f>J13*1</f>
        <v>25000</v>
      </c>
      <c r="L13" s="137">
        <f t="shared" si="0"/>
        <v>250</v>
      </c>
    </row>
    <row r="14" spans="1:12" ht="47.25" customHeight="1" thickBot="1">
      <c r="A14" s="324"/>
      <c r="B14" s="141">
        <v>10</v>
      </c>
      <c r="C14" s="185" t="s">
        <v>22</v>
      </c>
      <c r="D14" s="186" t="s">
        <v>174</v>
      </c>
      <c r="E14" s="143" t="s">
        <v>172</v>
      </c>
      <c r="F14" s="276" t="s">
        <v>184</v>
      </c>
      <c r="G14" s="144" t="s">
        <v>14</v>
      </c>
      <c r="H14" s="145">
        <v>200000</v>
      </c>
      <c r="I14" s="145">
        <v>200000</v>
      </c>
      <c r="J14" s="271">
        <v>127000</v>
      </c>
      <c r="K14" s="187">
        <v>127000</v>
      </c>
      <c r="L14" s="147">
        <f>K14/H14*1000</f>
        <v>635</v>
      </c>
    </row>
    <row r="15" spans="2:12" ht="12.75" customHeight="1">
      <c r="B15" s="17"/>
      <c r="C15" s="91" t="s">
        <v>99</v>
      </c>
      <c r="D15" s="91"/>
      <c r="E15" s="17"/>
      <c r="F15" s="18"/>
      <c r="H15" s="17"/>
      <c r="I15" s="32"/>
      <c r="J15" s="33"/>
      <c r="K15" s="34"/>
      <c r="L15" s="35"/>
    </row>
    <row r="16" spans="2:12" ht="12.75" customHeight="1">
      <c r="B16" s="17"/>
      <c r="C16" s="91" t="s">
        <v>161</v>
      </c>
      <c r="D16" s="91"/>
      <c r="E16" s="17"/>
      <c r="F16" s="18"/>
      <c r="H16" s="17"/>
      <c r="I16" s="32"/>
      <c r="J16" s="33"/>
      <c r="K16" s="34"/>
      <c r="L16" s="35"/>
    </row>
    <row r="17" spans="2:12" ht="12.75" customHeight="1">
      <c r="B17" s="17"/>
      <c r="C17" s="131" t="s">
        <v>138</v>
      </c>
      <c r="D17" s="131"/>
      <c r="E17" s="131"/>
      <c r="F17" s="154"/>
      <c r="G17" s="134"/>
      <c r="H17" s="170"/>
      <c r="I17" s="134"/>
      <c r="J17" s="33"/>
      <c r="K17" s="34"/>
      <c r="L17" s="35"/>
    </row>
    <row r="18" spans="1:12" ht="12" customHeight="1">
      <c r="A18" s="75"/>
      <c r="B18" s="36"/>
      <c r="C18" s="131"/>
      <c r="D18" s="131"/>
      <c r="E18" s="131"/>
      <c r="F18" s="154"/>
      <c r="G18" s="134"/>
      <c r="H18" s="170"/>
      <c r="I18" s="134"/>
      <c r="J18" s="33"/>
      <c r="K18" s="34"/>
      <c r="L18" s="35"/>
    </row>
    <row r="19" spans="3:12" s="20" customFormat="1" ht="19.5" thickBot="1">
      <c r="C19" s="129" t="s">
        <v>109</v>
      </c>
      <c r="D19" s="21"/>
      <c r="E19" s="21"/>
      <c r="F19" s="23"/>
      <c r="G19" s="21"/>
      <c r="H19" s="24"/>
      <c r="I19" s="24"/>
      <c r="K19" s="42"/>
      <c r="L19" s="64"/>
    </row>
    <row r="20" spans="3:12" s="20" customFormat="1" ht="14.25" customHeight="1">
      <c r="C20" s="301" t="s">
        <v>115</v>
      </c>
      <c r="D20" s="302"/>
      <c r="E20" s="127" t="s">
        <v>110</v>
      </c>
      <c r="F20" s="125" t="s">
        <v>112</v>
      </c>
      <c r="G20" s="305" t="s">
        <v>114</v>
      </c>
      <c r="H20" s="307" t="s">
        <v>56</v>
      </c>
      <c r="I20" s="293"/>
      <c r="K20" s="42"/>
      <c r="L20" s="43"/>
    </row>
    <row r="21" spans="3:12" s="20" customFormat="1" ht="14.25" customHeight="1" thickBot="1">
      <c r="C21" s="303"/>
      <c r="D21" s="304"/>
      <c r="E21" s="128" t="s">
        <v>111</v>
      </c>
      <c r="F21" s="126" t="s">
        <v>113</v>
      </c>
      <c r="G21" s="306"/>
      <c r="H21" s="294"/>
      <c r="I21" s="295"/>
      <c r="K21" s="65"/>
      <c r="L21" s="66"/>
    </row>
    <row r="22" spans="1:12" s="20" customFormat="1" ht="18.75">
      <c r="A22" s="16"/>
      <c r="B22" s="17"/>
      <c r="D22" s="17"/>
      <c r="E22" s="17"/>
      <c r="F22" s="18"/>
      <c r="G22" s="17"/>
      <c r="H22" s="37"/>
      <c r="K22" s="67"/>
      <c r="L22" s="64"/>
    </row>
    <row r="23" spans="1:11" s="20" customFormat="1" ht="18.75">
      <c r="A23" s="16"/>
      <c r="B23" s="17"/>
      <c r="D23" s="17"/>
      <c r="E23" s="17"/>
      <c r="F23" s="76"/>
      <c r="G23" s="17"/>
      <c r="H23" s="40"/>
      <c r="I23" s="40"/>
      <c r="J23" s="40"/>
      <c r="K23" s="17"/>
    </row>
    <row r="25" spans="1:11" ht="18.75">
      <c r="A25" s="55"/>
      <c r="B25" s="55"/>
      <c r="C25" s="68"/>
      <c r="D25" s="17"/>
      <c r="E25" s="17"/>
      <c r="F25" s="18"/>
      <c r="G25" s="17"/>
      <c r="H25" s="27"/>
      <c r="I25" s="27"/>
      <c r="J25" s="69"/>
      <c r="K25" s="70"/>
    </row>
    <row r="28" spans="1:11" ht="18.75">
      <c r="A28" s="55"/>
      <c r="B28" s="55"/>
      <c r="C28" s="71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55"/>
      <c r="B29" s="55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55"/>
      <c r="B30" s="55"/>
      <c r="C30" s="20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55"/>
      <c r="B31" s="55"/>
      <c r="C31" s="20"/>
      <c r="D31" s="17"/>
      <c r="E31" s="17"/>
      <c r="F31" s="18"/>
      <c r="G31" s="17"/>
      <c r="H31" s="40"/>
      <c r="I31" s="40"/>
      <c r="J31" s="40"/>
      <c r="K31" s="17"/>
    </row>
    <row r="32" spans="1:11" ht="18.75">
      <c r="A32" s="55"/>
      <c r="B32" s="55"/>
      <c r="C32" s="17"/>
      <c r="D32" s="17"/>
      <c r="E32" s="17"/>
      <c r="F32" s="18"/>
      <c r="G32" s="17"/>
      <c r="H32" s="40"/>
      <c r="I32" s="40"/>
      <c r="J32" s="40"/>
      <c r="K32" s="17"/>
    </row>
    <row r="33" spans="1:11" ht="18.75">
      <c r="A33" s="55"/>
      <c r="B33" s="55"/>
      <c r="C33" s="20"/>
      <c r="D33" s="17"/>
      <c r="E33" s="17"/>
      <c r="F33" s="18"/>
      <c r="G33" s="17"/>
      <c r="H33" s="40"/>
      <c r="I33" s="40"/>
      <c r="J33" s="40"/>
      <c r="K33" s="20"/>
    </row>
    <row r="34" spans="1:12" ht="18.75">
      <c r="A34" s="55"/>
      <c r="B34" s="55"/>
      <c r="C34" s="72"/>
      <c r="D34" s="20"/>
      <c r="E34" s="17"/>
      <c r="F34" s="18"/>
      <c r="G34" s="20"/>
      <c r="H34" s="40"/>
      <c r="I34" s="40"/>
      <c r="L34" s="17"/>
    </row>
    <row r="35" spans="1:12" ht="18.75">
      <c r="A35" s="55"/>
      <c r="B35" s="55"/>
      <c r="C35" s="20"/>
      <c r="D35" s="17"/>
      <c r="E35" s="17"/>
      <c r="F35" s="73"/>
      <c r="G35" s="17"/>
      <c r="H35" s="40"/>
      <c r="I35" s="40"/>
      <c r="L35" s="20"/>
    </row>
    <row r="36" spans="1:12" ht="18.75">
      <c r="A36" s="55"/>
      <c r="B36" s="55"/>
      <c r="C36" s="44"/>
      <c r="D36" s="20"/>
      <c r="E36" s="17"/>
      <c r="F36" s="73"/>
      <c r="G36" s="20"/>
      <c r="H36" s="40"/>
      <c r="I36" s="40"/>
      <c r="L36" s="17"/>
    </row>
    <row r="37" spans="1:12" ht="18.75">
      <c r="A37" s="55"/>
      <c r="B37" s="55"/>
      <c r="C37" s="20"/>
      <c r="D37" s="20"/>
      <c r="E37" s="17"/>
      <c r="F37" s="73"/>
      <c r="G37" s="17"/>
      <c r="H37" s="40"/>
      <c r="I37" s="40"/>
      <c r="L37" s="17"/>
    </row>
    <row r="38" spans="1:12" ht="18.75">
      <c r="A38" s="55"/>
      <c r="B38" s="55"/>
      <c r="C38" s="17"/>
      <c r="D38" s="17"/>
      <c r="E38" s="17"/>
      <c r="F38" s="17"/>
      <c r="G38" s="17"/>
      <c r="H38" s="40"/>
      <c r="I38" s="40"/>
      <c r="L38" s="17"/>
    </row>
    <row r="39" spans="1:12" ht="12.75" customHeight="1">
      <c r="A39" s="55"/>
      <c r="B39" s="55"/>
      <c r="C39" s="310"/>
      <c r="D39" s="310"/>
      <c r="E39" s="17"/>
      <c r="F39" s="17"/>
      <c r="G39" s="17"/>
      <c r="H39" s="40"/>
      <c r="I39" s="40"/>
      <c r="L39" s="74"/>
    </row>
    <row r="40" spans="1:12" ht="18.75">
      <c r="A40" s="55"/>
      <c r="B40" s="55"/>
      <c r="C40" s="74"/>
      <c r="D40" s="72"/>
      <c r="E40" s="17"/>
      <c r="F40" s="17"/>
      <c r="G40" s="17"/>
      <c r="H40" s="40"/>
      <c r="I40" s="40"/>
      <c r="L40" s="72"/>
    </row>
  </sheetData>
  <sheetProtection selectLockedCells="1" selectUnlockedCells="1"/>
  <mergeCells count="6">
    <mergeCell ref="J3:L3"/>
    <mergeCell ref="A5:A14"/>
    <mergeCell ref="G20:G21"/>
    <mergeCell ref="H20:I21"/>
    <mergeCell ref="C39:D39"/>
    <mergeCell ref="C20:D21"/>
  </mergeCells>
  <hyperlinks>
    <hyperlink ref="G20" r:id="rId1" display="mailto:office@pdg.ru"/>
    <hyperlink ref="H20:H21" r:id="rId2" display="http://pdg.ru/projects/allnw"/>
    <hyperlink ref="H20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1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81" t="s">
        <v>195</v>
      </c>
      <c r="E4" s="58"/>
      <c r="F4" s="59"/>
      <c r="G4" s="60"/>
      <c r="H4" s="61"/>
      <c r="I4" s="61"/>
      <c r="J4" s="318"/>
      <c r="K4" s="318"/>
      <c r="L4" s="318"/>
    </row>
    <row r="5" spans="1:12" s="135" customFormat="1" ht="55.5" customHeight="1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134</v>
      </c>
      <c r="I5" s="151" t="s">
        <v>7</v>
      </c>
      <c r="J5" s="151" t="s">
        <v>8</v>
      </c>
      <c r="K5" s="152" t="s">
        <v>9</v>
      </c>
      <c r="L5" s="153" t="s">
        <v>10</v>
      </c>
    </row>
    <row r="6" spans="1:12" ht="33.75" customHeight="1">
      <c r="A6" s="322" t="s">
        <v>140</v>
      </c>
      <c r="B6" s="195">
        <v>1</v>
      </c>
      <c r="C6" s="196" t="s">
        <v>26</v>
      </c>
      <c r="D6" s="197" t="s">
        <v>139</v>
      </c>
      <c r="E6" s="198" t="s">
        <v>12</v>
      </c>
      <c r="F6" s="198" t="s">
        <v>189</v>
      </c>
      <c r="G6" s="199">
        <v>1000</v>
      </c>
      <c r="H6" s="200">
        <v>100000</v>
      </c>
      <c r="I6" s="200">
        <v>200000</v>
      </c>
      <c r="J6" s="201">
        <v>330</v>
      </c>
      <c r="K6" s="202">
        <f>J6*H6/1000</f>
        <v>33000</v>
      </c>
      <c r="L6" s="203">
        <f aca="true" t="shared" si="0" ref="L6:L14">K6/H6*1000</f>
        <v>330</v>
      </c>
    </row>
    <row r="7" spans="1:12" ht="33.75" customHeight="1">
      <c r="A7" s="323"/>
      <c r="B7" s="101">
        <v>2</v>
      </c>
      <c r="C7" s="102" t="s">
        <v>26</v>
      </c>
      <c r="D7" s="103" t="s">
        <v>175</v>
      </c>
      <c r="E7" s="105" t="s">
        <v>141</v>
      </c>
      <c r="F7" s="105" t="s">
        <v>191</v>
      </c>
      <c r="G7" s="136">
        <v>1000</v>
      </c>
      <c r="H7" s="107">
        <v>100000</v>
      </c>
      <c r="I7" s="188">
        <v>200000</v>
      </c>
      <c r="J7" s="108">
        <v>440</v>
      </c>
      <c r="K7" s="183">
        <f>J7*H7/1000</f>
        <v>44000</v>
      </c>
      <c r="L7" s="137">
        <f t="shared" si="0"/>
        <v>440</v>
      </c>
    </row>
    <row r="8" spans="1:12" ht="23.25" customHeight="1">
      <c r="A8" s="323"/>
      <c r="B8" s="101">
        <f aca="true" t="shared" si="1" ref="B8:B13">B7+1</f>
        <v>3</v>
      </c>
      <c r="C8" s="172" t="s">
        <v>26</v>
      </c>
      <c r="D8" s="138" t="s">
        <v>152</v>
      </c>
      <c r="E8" s="325" t="s">
        <v>176</v>
      </c>
      <c r="F8" s="325" t="s">
        <v>27</v>
      </c>
      <c r="G8" s="189" t="s">
        <v>20</v>
      </c>
      <c r="H8" s="176">
        <v>80000</v>
      </c>
      <c r="I8" s="176">
        <v>80000</v>
      </c>
      <c r="J8" s="108">
        <v>22000</v>
      </c>
      <c r="K8" s="183">
        <f aca="true" t="shared" si="2" ref="K8:K14">J8*1</f>
        <v>22000</v>
      </c>
      <c r="L8" s="190">
        <f t="shared" si="0"/>
        <v>275</v>
      </c>
    </row>
    <row r="9" spans="1:12" ht="23.25" customHeight="1">
      <c r="A9" s="323"/>
      <c r="B9" s="101">
        <f t="shared" si="1"/>
        <v>4</v>
      </c>
      <c r="C9" s="172" t="s">
        <v>26</v>
      </c>
      <c r="D9" s="138" t="s">
        <v>153</v>
      </c>
      <c r="E9" s="326"/>
      <c r="F9" s="326"/>
      <c r="G9" s="189" t="s">
        <v>20</v>
      </c>
      <c r="H9" s="176">
        <v>100000</v>
      </c>
      <c r="I9" s="176">
        <v>100000</v>
      </c>
      <c r="J9" s="108">
        <v>22000</v>
      </c>
      <c r="K9" s="183">
        <f t="shared" si="2"/>
        <v>22000</v>
      </c>
      <c r="L9" s="190">
        <f t="shared" si="0"/>
        <v>220</v>
      </c>
    </row>
    <row r="10" spans="1:12" ht="23.25" customHeight="1">
      <c r="A10" s="323"/>
      <c r="B10" s="101">
        <f t="shared" si="1"/>
        <v>5</v>
      </c>
      <c r="C10" s="172" t="s">
        <v>26</v>
      </c>
      <c r="D10" s="138" t="s">
        <v>154</v>
      </c>
      <c r="E10" s="326"/>
      <c r="F10" s="326"/>
      <c r="G10" s="189" t="s">
        <v>20</v>
      </c>
      <c r="H10" s="176">
        <v>45000</v>
      </c>
      <c r="I10" s="176">
        <v>45000</v>
      </c>
      <c r="J10" s="108">
        <v>22000</v>
      </c>
      <c r="K10" s="183">
        <f t="shared" si="2"/>
        <v>22000</v>
      </c>
      <c r="L10" s="190">
        <f t="shared" si="0"/>
        <v>488.88888888888886</v>
      </c>
    </row>
    <row r="11" spans="1:12" ht="23.25" customHeight="1">
      <c r="A11" s="323"/>
      <c r="B11" s="101">
        <f t="shared" si="1"/>
        <v>6</v>
      </c>
      <c r="C11" s="172" t="s">
        <v>26</v>
      </c>
      <c r="D11" s="138" t="s">
        <v>155</v>
      </c>
      <c r="E11" s="326"/>
      <c r="F11" s="326"/>
      <c r="G11" s="189" t="s">
        <v>20</v>
      </c>
      <c r="H11" s="176">
        <v>200000</v>
      </c>
      <c r="I11" s="176">
        <v>200000</v>
      </c>
      <c r="J11" s="108">
        <v>50000</v>
      </c>
      <c r="K11" s="183">
        <f t="shared" si="2"/>
        <v>50000</v>
      </c>
      <c r="L11" s="190">
        <f>K11/H11*1000</f>
        <v>250</v>
      </c>
    </row>
    <row r="12" spans="1:12" ht="23.25" customHeight="1">
      <c r="A12" s="323"/>
      <c r="B12" s="101">
        <f t="shared" si="1"/>
        <v>7</v>
      </c>
      <c r="C12" s="172" t="s">
        <v>26</v>
      </c>
      <c r="D12" s="138" t="s">
        <v>177</v>
      </c>
      <c r="E12" s="326"/>
      <c r="F12" s="326"/>
      <c r="G12" s="189" t="s">
        <v>28</v>
      </c>
      <c r="H12" s="176" t="s">
        <v>106</v>
      </c>
      <c r="I12" s="176" t="s">
        <v>106</v>
      </c>
      <c r="J12" s="108">
        <v>22000</v>
      </c>
      <c r="K12" s="183">
        <f t="shared" si="2"/>
        <v>22000</v>
      </c>
      <c r="L12" s="190" t="s">
        <v>178</v>
      </c>
    </row>
    <row r="13" spans="1:12" ht="27.75" customHeight="1">
      <c r="A13" s="323"/>
      <c r="B13" s="101">
        <f t="shared" si="1"/>
        <v>8</v>
      </c>
      <c r="C13" s="172" t="s">
        <v>26</v>
      </c>
      <c r="D13" s="138" t="s">
        <v>157</v>
      </c>
      <c r="E13" s="327"/>
      <c r="F13" s="327"/>
      <c r="G13" s="189" t="s">
        <v>20</v>
      </c>
      <c r="H13" s="176">
        <v>200000</v>
      </c>
      <c r="I13" s="176">
        <v>200000</v>
      </c>
      <c r="J13" s="108">
        <v>20000</v>
      </c>
      <c r="K13" s="183">
        <f>J13*1</f>
        <v>20000</v>
      </c>
      <c r="L13" s="190">
        <f>K13/H13*1000</f>
        <v>100</v>
      </c>
    </row>
    <row r="14" spans="1:12" ht="30" customHeight="1" thickBot="1">
      <c r="A14" s="324"/>
      <c r="B14" s="141">
        <v>9</v>
      </c>
      <c r="C14" s="179" t="s">
        <v>26</v>
      </c>
      <c r="D14" s="142" t="s">
        <v>156</v>
      </c>
      <c r="E14" s="204" t="s">
        <v>176</v>
      </c>
      <c r="F14" s="192" t="s">
        <v>29</v>
      </c>
      <c r="G14" s="191" t="s">
        <v>28</v>
      </c>
      <c r="H14" s="193">
        <v>20000</v>
      </c>
      <c r="I14" s="193">
        <v>20000</v>
      </c>
      <c r="J14" s="146">
        <v>10000</v>
      </c>
      <c r="K14" s="187">
        <f t="shared" si="2"/>
        <v>10000</v>
      </c>
      <c r="L14" s="194">
        <f t="shared" si="0"/>
        <v>500</v>
      </c>
    </row>
    <row r="15" spans="1:12" s="20" customFormat="1" ht="11.25" customHeight="1">
      <c r="A15" s="16"/>
      <c r="B15" s="16"/>
      <c r="C15" s="91" t="s">
        <v>142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161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138</v>
      </c>
      <c r="E17" s="17"/>
      <c r="F17" s="18"/>
      <c r="G17" s="91"/>
      <c r="H17" s="169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59"/>
      <c r="I18" s="40"/>
      <c r="J18" s="40"/>
      <c r="K18" s="17"/>
    </row>
    <row r="19" spans="3:9" ht="18.75" thickBot="1">
      <c r="C19" s="129" t="s">
        <v>109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301" t="s">
        <v>115</v>
      </c>
      <c r="D20" s="302"/>
      <c r="E20" s="127" t="s">
        <v>110</v>
      </c>
      <c r="F20" s="125" t="s">
        <v>112</v>
      </c>
      <c r="G20" s="305" t="s">
        <v>114</v>
      </c>
      <c r="H20" s="307" t="s">
        <v>58</v>
      </c>
      <c r="I20" s="293"/>
      <c r="J20" s="69"/>
      <c r="K20" s="70"/>
    </row>
    <row r="21" spans="3:9" ht="12.75" customHeight="1" thickBot="1">
      <c r="C21" s="303"/>
      <c r="D21" s="304"/>
      <c r="E21" s="128" t="s">
        <v>111</v>
      </c>
      <c r="F21" s="126" t="s">
        <v>113</v>
      </c>
      <c r="G21" s="306"/>
      <c r="H21" s="294"/>
      <c r="I21" s="295"/>
    </row>
    <row r="22" spans="7:8" ht="18">
      <c r="G22" s="131"/>
      <c r="H22" s="131"/>
    </row>
    <row r="23" spans="1:11" ht="19.5" thickBot="1">
      <c r="A23" s="55"/>
      <c r="B23" s="55"/>
      <c r="C23" s="168" t="s">
        <v>143</v>
      </c>
      <c r="D23" s="131"/>
      <c r="E23" s="131"/>
      <c r="F23" s="154"/>
      <c r="G23" s="17"/>
      <c r="H23" s="40"/>
      <c r="I23" s="40"/>
      <c r="J23" s="40"/>
      <c r="K23" s="17"/>
    </row>
    <row r="24" spans="1:11" ht="18.75">
      <c r="A24" s="55"/>
      <c r="B24" s="55"/>
      <c r="C24" s="166" t="s">
        <v>144</v>
      </c>
      <c r="D24" s="228" t="s">
        <v>148</v>
      </c>
      <c r="E24" s="229"/>
      <c r="F24" s="230"/>
      <c r="G24" s="17"/>
      <c r="H24" s="40"/>
      <c r="I24" s="40"/>
      <c r="J24" s="40"/>
      <c r="K24" s="17"/>
    </row>
    <row r="25" spans="1:11" ht="18.75">
      <c r="A25" s="55"/>
      <c r="B25" s="55"/>
      <c r="C25" s="166" t="s">
        <v>145</v>
      </c>
      <c r="D25" s="231" t="s">
        <v>149</v>
      </c>
      <c r="E25" s="232"/>
      <c r="F25" s="233"/>
      <c r="G25" s="17"/>
      <c r="H25" s="40"/>
      <c r="I25" s="40"/>
      <c r="J25" s="40"/>
      <c r="K25" s="17"/>
    </row>
    <row r="26" spans="1:11" ht="18.75">
      <c r="A26" s="55"/>
      <c r="B26" s="55"/>
      <c r="C26" s="167" t="s">
        <v>146</v>
      </c>
      <c r="D26" s="231" t="s">
        <v>151</v>
      </c>
      <c r="E26" s="234"/>
      <c r="F26" s="235"/>
      <c r="G26" s="17"/>
      <c r="H26" s="40"/>
      <c r="I26" s="40"/>
      <c r="J26" s="40"/>
      <c r="K26" s="17"/>
    </row>
    <row r="27" spans="1:12" ht="19.5" thickBot="1">
      <c r="A27" s="55"/>
      <c r="B27" s="55"/>
      <c r="C27" s="167" t="s">
        <v>147</v>
      </c>
      <c r="D27" s="315" t="s">
        <v>150</v>
      </c>
      <c r="E27" s="316"/>
      <c r="F27" s="317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10"/>
      <c r="D31" s="310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81" t="s">
        <v>195</v>
      </c>
      <c r="E4" s="58"/>
      <c r="F4" s="59"/>
      <c r="G4" s="60"/>
      <c r="H4" s="61"/>
      <c r="I4" s="61"/>
      <c r="J4" s="318"/>
      <c r="K4" s="318"/>
      <c r="L4" s="318"/>
    </row>
    <row r="5" spans="1:12" s="63" customFormat="1" ht="45.75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134</v>
      </c>
      <c r="I5" s="151" t="s">
        <v>7</v>
      </c>
      <c r="J5" s="151" t="s">
        <v>8</v>
      </c>
      <c r="K5" s="152" t="s">
        <v>9</v>
      </c>
      <c r="L5" s="153" t="s">
        <v>10</v>
      </c>
    </row>
    <row r="6" spans="1:12" ht="34.5" customHeight="1">
      <c r="A6" s="319" t="s">
        <v>100</v>
      </c>
      <c r="B6" s="277">
        <f>1</f>
        <v>1</v>
      </c>
      <c r="C6" s="278" t="s">
        <v>62</v>
      </c>
      <c r="D6" s="279" t="s">
        <v>17</v>
      </c>
      <c r="E6" s="280" t="s">
        <v>12</v>
      </c>
      <c r="F6" s="281" t="s">
        <v>189</v>
      </c>
      <c r="G6" s="282">
        <v>1000</v>
      </c>
      <c r="H6" s="283">
        <v>100000</v>
      </c>
      <c r="I6" s="283">
        <v>200000</v>
      </c>
      <c r="J6" s="201">
        <v>350</v>
      </c>
      <c r="K6" s="202">
        <f>J6*H6/1000</f>
        <v>35000</v>
      </c>
      <c r="L6" s="286">
        <f>K6/H6*1000</f>
        <v>350</v>
      </c>
    </row>
    <row r="7" spans="1:12" ht="34.5" customHeight="1">
      <c r="A7" s="320"/>
      <c r="B7" s="171">
        <f>2</f>
        <v>2</v>
      </c>
      <c r="C7" s="172" t="s">
        <v>62</v>
      </c>
      <c r="D7" s="138" t="s">
        <v>18</v>
      </c>
      <c r="E7" s="173" t="s">
        <v>12</v>
      </c>
      <c r="F7" s="174" t="s">
        <v>190</v>
      </c>
      <c r="G7" s="175">
        <v>1000</v>
      </c>
      <c r="H7" s="176">
        <v>100000</v>
      </c>
      <c r="I7" s="176">
        <v>200000</v>
      </c>
      <c r="J7" s="108">
        <v>350</v>
      </c>
      <c r="K7" s="183">
        <f>J7*H7/1000</f>
        <v>35000</v>
      </c>
      <c r="L7" s="190">
        <f>K7/H7*1000</f>
        <v>350</v>
      </c>
    </row>
    <row r="8" spans="1:12" ht="34.5" customHeight="1" thickBot="1">
      <c r="A8" s="321"/>
      <c r="B8" s="178">
        <v>3</v>
      </c>
      <c r="C8" s="179" t="s">
        <v>62</v>
      </c>
      <c r="D8" s="142" t="s">
        <v>158</v>
      </c>
      <c r="E8" s="205" t="s">
        <v>159</v>
      </c>
      <c r="F8" s="206" t="s">
        <v>160</v>
      </c>
      <c r="G8" s="207" t="s">
        <v>28</v>
      </c>
      <c r="H8" s="193">
        <v>200000</v>
      </c>
      <c r="I8" s="193">
        <v>50000</v>
      </c>
      <c r="J8" s="146">
        <v>20000</v>
      </c>
      <c r="K8" s="187">
        <v>20000</v>
      </c>
      <c r="L8" s="194">
        <f>K8/H8*1000</f>
        <v>100</v>
      </c>
    </row>
    <row r="9" spans="1:12" s="20" customFormat="1" ht="12.75" customHeight="1">
      <c r="A9" s="16"/>
      <c r="B9" s="45"/>
      <c r="C9" s="91" t="s">
        <v>142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161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138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09"/>
      <c r="K13" s="17"/>
    </row>
    <row r="14" spans="3:10" ht="13.5" customHeight="1">
      <c r="C14" s="301" t="s">
        <v>115</v>
      </c>
      <c r="D14" s="302"/>
      <c r="E14" s="127" t="s">
        <v>110</v>
      </c>
      <c r="F14" s="210" t="s">
        <v>112</v>
      </c>
      <c r="G14" s="305" t="s">
        <v>114</v>
      </c>
      <c r="H14" s="307" t="s">
        <v>107</v>
      </c>
      <c r="I14" s="293"/>
      <c r="J14" s="208"/>
    </row>
    <row r="15" spans="1:11" ht="13.5" customHeight="1" thickBot="1">
      <c r="A15" s="55"/>
      <c r="B15" s="55"/>
      <c r="C15" s="303"/>
      <c r="D15" s="304"/>
      <c r="E15" s="128" t="s">
        <v>111</v>
      </c>
      <c r="F15" s="211" t="s">
        <v>113</v>
      </c>
      <c r="G15" s="306"/>
      <c r="H15" s="294"/>
      <c r="I15" s="295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0"/>
      <c r="D29" s="310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5" t="s">
        <v>69</v>
      </c>
      <c r="B3" s="329" t="s">
        <v>66</v>
      </c>
      <c r="C3" s="331" t="s">
        <v>67</v>
      </c>
      <c r="D3" s="333" t="s">
        <v>68</v>
      </c>
    </row>
    <row r="4" spans="1:4" ht="13.5" thickBot="1">
      <c r="A4" s="336"/>
      <c r="B4" s="330"/>
      <c r="C4" s="332"/>
      <c r="D4" s="334"/>
    </row>
    <row r="5" spans="1:4" ht="45">
      <c r="A5" s="337" t="s">
        <v>22</v>
      </c>
      <c r="B5" s="239" t="s">
        <v>70</v>
      </c>
      <c r="C5" s="239" t="s">
        <v>181</v>
      </c>
      <c r="D5" s="240" t="s">
        <v>71</v>
      </c>
    </row>
    <row r="6" spans="1:4" ht="45">
      <c r="A6" s="338"/>
      <c r="B6" s="236" t="s">
        <v>72</v>
      </c>
      <c r="C6" s="239" t="s">
        <v>180</v>
      </c>
      <c r="D6" s="241" t="s">
        <v>71</v>
      </c>
    </row>
    <row r="7" spans="1:4" ht="45">
      <c r="A7" s="338"/>
      <c r="B7" s="236" t="s">
        <v>73</v>
      </c>
      <c r="C7" s="236" t="s">
        <v>179</v>
      </c>
      <c r="D7" s="241" t="s">
        <v>71</v>
      </c>
    </row>
    <row r="8" spans="1:4" ht="78.75">
      <c r="A8" s="338"/>
      <c r="B8" s="236" t="s">
        <v>80</v>
      </c>
      <c r="C8" s="236" t="s">
        <v>96</v>
      </c>
      <c r="D8" s="241" t="s">
        <v>81</v>
      </c>
    </row>
    <row r="9" spans="1:4" ht="22.5">
      <c r="A9" s="338"/>
      <c r="B9" s="236" t="s">
        <v>74</v>
      </c>
      <c r="C9" s="237" t="s">
        <v>166</v>
      </c>
      <c r="D9" s="242" t="s">
        <v>75</v>
      </c>
    </row>
    <row r="10" spans="1:4" ht="45">
      <c r="A10" s="243" t="s">
        <v>76</v>
      </c>
      <c r="B10" s="237" t="s">
        <v>77</v>
      </c>
      <c r="C10" s="236" t="s">
        <v>78</v>
      </c>
      <c r="D10" s="241" t="s">
        <v>71</v>
      </c>
    </row>
    <row r="11" spans="1:4" ht="38.25" customHeight="1">
      <c r="A11" s="244" t="s">
        <v>26</v>
      </c>
      <c r="B11" s="237" t="s">
        <v>77</v>
      </c>
      <c r="C11" s="238" t="s">
        <v>79</v>
      </c>
      <c r="D11" s="241" t="s">
        <v>71</v>
      </c>
    </row>
    <row r="12" spans="1:4" ht="22.5">
      <c r="A12" s="244" t="s">
        <v>16</v>
      </c>
      <c r="B12" s="236" t="s">
        <v>74</v>
      </c>
      <c r="C12" s="237" t="s">
        <v>166</v>
      </c>
      <c r="D12" s="242" t="s">
        <v>75</v>
      </c>
    </row>
    <row r="13" spans="1:4" ht="23.25" thickBot="1">
      <c r="A13" s="245" t="s">
        <v>11</v>
      </c>
      <c r="B13" s="246" t="s">
        <v>82</v>
      </c>
      <c r="C13" s="247" t="s">
        <v>166</v>
      </c>
      <c r="D13" s="248" t="s">
        <v>75</v>
      </c>
    </row>
    <row r="15" spans="1:6" ht="12.75">
      <c r="A15" s="224" t="s">
        <v>92</v>
      </c>
      <c r="B15" s="219"/>
      <c r="C15" s="219"/>
      <c r="D15" s="219"/>
      <c r="E15" s="219"/>
      <c r="F15" s="219"/>
    </row>
    <row r="16" spans="1:6" ht="12.75">
      <c r="A16" s="219" t="s">
        <v>89</v>
      </c>
      <c r="B16" s="219"/>
      <c r="C16" s="219"/>
      <c r="D16" s="219"/>
      <c r="E16" s="219"/>
      <c r="F16" s="219"/>
    </row>
    <row r="17" spans="1:6" ht="12.75">
      <c r="A17" s="219" t="s">
        <v>91</v>
      </c>
      <c r="B17" s="219"/>
      <c r="C17" s="219"/>
      <c r="D17" s="219"/>
      <c r="E17" s="219"/>
      <c r="F17" s="219"/>
    </row>
    <row r="18" spans="1:6" ht="12.75">
      <c r="A18" s="219" t="s">
        <v>90</v>
      </c>
      <c r="B18" s="219"/>
      <c r="C18" s="219"/>
      <c r="D18" s="219"/>
      <c r="E18" s="219"/>
      <c r="F18" s="219"/>
    </row>
    <row r="19" spans="1:6" ht="12.75">
      <c r="A19" s="219" t="s">
        <v>165</v>
      </c>
      <c r="B19" s="219"/>
      <c r="C19" s="219"/>
      <c r="D19" s="219"/>
      <c r="E19" s="219"/>
      <c r="F19" s="219"/>
    </row>
    <row r="20" spans="1:6" ht="12.75">
      <c r="A20" s="225" t="s">
        <v>94</v>
      </c>
      <c r="B20" s="219"/>
      <c r="C20" s="219"/>
      <c r="D20" s="219"/>
      <c r="E20" s="219"/>
      <c r="F20" s="219"/>
    </row>
    <row r="21" spans="1:6" ht="12.75" customHeight="1">
      <c r="A21" s="328" t="s">
        <v>95</v>
      </c>
      <c r="B21" s="328"/>
      <c r="C21" s="328"/>
      <c r="D21" s="328"/>
      <c r="E21" s="328"/>
      <c r="F21" s="328"/>
    </row>
    <row r="22" spans="1:6" ht="12.75">
      <c r="A22" s="328"/>
      <c r="B22" s="328"/>
      <c r="C22" s="328"/>
      <c r="D22" s="328"/>
      <c r="E22" s="328"/>
      <c r="F22" s="328"/>
    </row>
    <row r="23" spans="1:6" ht="12.75">
      <c r="A23" s="328"/>
      <c r="B23" s="328"/>
      <c r="C23" s="328"/>
      <c r="D23" s="328"/>
      <c r="E23" s="328"/>
      <c r="F23" s="328"/>
    </row>
    <row r="24" spans="1:6" ht="12.75">
      <c r="A24" s="328"/>
      <c r="B24" s="328"/>
      <c r="C24" s="328"/>
      <c r="D24" s="328"/>
      <c r="E24" s="328"/>
      <c r="F24" s="328"/>
    </row>
    <row r="25" spans="1:6" ht="13.5" customHeight="1">
      <c r="A25" s="328" t="s">
        <v>97</v>
      </c>
      <c r="B25" s="328"/>
      <c r="C25" s="328"/>
      <c r="D25" s="328"/>
      <c r="E25" s="219"/>
      <c r="F25" s="219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12" r:id="rId1" display="http://specs.adfox.ru/page/65/"/>
    <hyperlink ref="D13" r:id="rId2" display="http://specs.adfox.ru/page/65/"/>
    <hyperlink ref="D9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19" customWidth="1"/>
    <col min="2" max="2" width="12.421875" style="219" customWidth="1"/>
    <col min="3" max="3" width="12.57421875" style="219" customWidth="1"/>
    <col min="4" max="16384" width="9.140625" style="219" customWidth="1"/>
  </cols>
  <sheetData>
    <row r="1" ht="11.25"/>
    <row r="2" ht="11.25"/>
    <row r="3" ht="11.25"/>
    <row r="4" ht="11.25"/>
    <row r="5" ht="11.25"/>
    <row r="6" ht="11.25">
      <c r="A6" s="218" t="s">
        <v>83</v>
      </c>
    </row>
    <row r="7" ht="11.25"/>
    <row r="8" spans="2:10" ht="12.75" customHeight="1">
      <c r="B8" s="218" t="s">
        <v>84</v>
      </c>
      <c r="D8" s="339" t="s">
        <v>85</v>
      </c>
      <c r="E8" s="339"/>
      <c r="F8" s="339"/>
      <c r="G8" s="339"/>
      <c r="H8" s="339"/>
      <c r="I8" s="339"/>
      <c r="J8" s="339"/>
    </row>
    <row r="9" spans="4:10" ht="11.25">
      <c r="D9" s="339"/>
      <c r="E9" s="339"/>
      <c r="F9" s="339"/>
      <c r="G9" s="339"/>
      <c r="H9" s="339"/>
      <c r="I9" s="339"/>
      <c r="J9" s="339"/>
    </row>
    <row r="10" spans="4:10" ht="11.25">
      <c r="D10" s="339"/>
      <c r="E10" s="339"/>
      <c r="F10" s="339"/>
      <c r="G10" s="339"/>
      <c r="H10" s="339"/>
      <c r="I10" s="339"/>
      <c r="J10" s="339"/>
    </row>
    <row r="11" spans="4:10" ht="11.25">
      <c r="D11" s="339"/>
      <c r="E11" s="339"/>
      <c r="F11" s="339"/>
      <c r="G11" s="339"/>
      <c r="H11" s="339"/>
      <c r="I11" s="339"/>
      <c r="J11" s="339"/>
    </row>
    <row r="12" spans="4:10" ht="11.25">
      <c r="D12" s="220"/>
      <c r="E12" s="220"/>
      <c r="F12" s="220"/>
      <c r="G12" s="220"/>
      <c r="H12" s="220"/>
      <c r="I12" s="220"/>
      <c r="J12" s="220"/>
    </row>
    <row r="13" spans="2:10" ht="12.75" customHeight="1">
      <c r="B13" s="218" t="s">
        <v>86</v>
      </c>
      <c r="D13" s="339" t="s">
        <v>87</v>
      </c>
      <c r="E13" s="339"/>
      <c r="F13" s="339"/>
      <c r="G13" s="339"/>
      <c r="H13" s="339"/>
      <c r="I13" s="339"/>
      <c r="J13" s="339"/>
    </row>
    <row r="14" spans="4:10" ht="11.25">
      <c r="D14" s="339"/>
      <c r="E14" s="339"/>
      <c r="F14" s="339"/>
      <c r="G14" s="339"/>
      <c r="H14" s="339"/>
      <c r="I14" s="339"/>
      <c r="J14" s="339"/>
    </row>
    <row r="15" spans="4:10" ht="11.25">
      <c r="D15" s="339"/>
      <c r="E15" s="339"/>
      <c r="F15" s="339"/>
      <c r="G15" s="339"/>
      <c r="H15" s="339"/>
      <c r="I15" s="339"/>
      <c r="J15" s="339"/>
    </row>
    <row r="16" spans="4:10" ht="11.25">
      <c r="D16" s="339"/>
      <c r="E16" s="339"/>
      <c r="F16" s="339"/>
      <c r="G16" s="339"/>
      <c r="H16" s="339"/>
      <c r="I16" s="339"/>
      <c r="J16" s="339"/>
    </row>
    <row r="17" spans="4:10" ht="11.25">
      <c r="D17" s="339"/>
      <c r="E17" s="339"/>
      <c r="F17" s="339"/>
      <c r="G17" s="339"/>
      <c r="H17" s="339"/>
      <c r="I17" s="339"/>
      <c r="J17" s="339"/>
    </row>
    <row r="19" spans="2:10" ht="12.75" customHeight="1">
      <c r="B19" s="221" t="s">
        <v>93</v>
      </c>
      <c r="D19" s="339" t="s">
        <v>88</v>
      </c>
      <c r="E19" s="339"/>
      <c r="F19" s="339"/>
      <c r="G19" s="339"/>
      <c r="H19" s="339"/>
      <c r="I19" s="339"/>
      <c r="J19" s="339"/>
    </row>
    <row r="20" spans="2:10" ht="11.25">
      <c r="B20" s="222"/>
      <c r="D20" s="339"/>
      <c r="E20" s="339"/>
      <c r="F20" s="339"/>
      <c r="G20" s="339"/>
      <c r="H20" s="339"/>
      <c r="I20" s="339"/>
      <c r="J20" s="339"/>
    </row>
    <row r="21" spans="4:10" ht="11.25">
      <c r="D21" s="339"/>
      <c r="E21" s="339"/>
      <c r="F21" s="339"/>
      <c r="G21" s="339"/>
      <c r="H21" s="339"/>
      <c r="I21" s="339"/>
      <c r="J21" s="339"/>
    </row>
    <row r="22" spans="4:10" ht="11.25">
      <c r="D22" s="339"/>
      <c r="E22" s="339"/>
      <c r="F22" s="339"/>
      <c r="G22" s="339"/>
      <c r="H22" s="339"/>
      <c r="I22" s="339"/>
      <c r="J22" s="339"/>
    </row>
    <row r="23" spans="4:10" ht="11.25">
      <c r="D23" s="339"/>
      <c r="E23" s="339"/>
      <c r="F23" s="339"/>
      <c r="G23" s="339"/>
      <c r="H23" s="339"/>
      <c r="I23" s="339"/>
      <c r="J23" s="339"/>
    </row>
    <row r="24" spans="4:10" ht="11.25">
      <c r="D24" s="339"/>
      <c r="E24" s="339"/>
      <c r="F24" s="339"/>
      <c r="G24" s="339"/>
      <c r="H24" s="339"/>
      <c r="I24" s="339"/>
      <c r="J24" s="33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2017-12-20T13:19:01Z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